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二号第二様式" sheetId="1" r:id="rId1"/>
  </sheets>
  <calcPr calcId="145621" calcMode="manual"/>
</workbook>
</file>

<file path=xl/calcChain.xml><?xml version="1.0" encoding="utf-8"?>
<calcChain xmlns="http://schemas.openxmlformats.org/spreadsheetml/2006/main">
  <c r="H72" i="1" l="1"/>
  <c r="J72" i="1" s="1"/>
  <c r="H71" i="1"/>
  <c r="J71" i="1" s="1"/>
  <c r="H70" i="1"/>
  <c r="J70" i="1" s="1"/>
  <c r="H68" i="1"/>
  <c r="J68" i="1" s="1"/>
  <c r="I66" i="1"/>
  <c r="F66" i="1"/>
  <c r="E66" i="1"/>
  <c r="I65" i="1"/>
  <c r="G65" i="1"/>
  <c r="H65" i="1" s="1"/>
  <c r="J65" i="1" s="1"/>
  <c r="F65" i="1"/>
  <c r="E65" i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I53" i="1"/>
  <c r="G53" i="1"/>
  <c r="F53" i="1"/>
  <c r="E53" i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I40" i="1"/>
  <c r="G40" i="1"/>
  <c r="F40" i="1"/>
  <c r="E40" i="1"/>
  <c r="H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I33" i="1"/>
  <c r="G33" i="1"/>
  <c r="H33" i="1" s="1"/>
  <c r="J33" i="1" s="1"/>
  <c r="F33" i="1"/>
  <c r="F41" i="1" s="1"/>
  <c r="E33" i="1"/>
  <c r="E41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J26" i="1"/>
  <c r="H26" i="1"/>
  <c r="G25" i="1"/>
  <c r="I24" i="1"/>
  <c r="G24" i="1"/>
  <c r="F24" i="1"/>
  <c r="E24" i="1"/>
  <c r="H24" i="1" s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J18" i="1"/>
  <c r="H18" i="1"/>
  <c r="H17" i="1"/>
  <c r="J17" i="1" s="1"/>
  <c r="H16" i="1"/>
  <c r="J16" i="1" s="1"/>
  <c r="H15" i="1"/>
  <c r="J15" i="1" s="1"/>
  <c r="I14" i="1"/>
  <c r="I25" i="1" s="1"/>
  <c r="G14" i="1"/>
  <c r="F14" i="1"/>
  <c r="E14" i="1"/>
  <c r="H13" i="1"/>
  <c r="J13" i="1" s="1"/>
  <c r="J12" i="1"/>
  <c r="H12" i="1"/>
  <c r="H11" i="1"/>
  <c r="J11" i="1" s="1"/>
  <c r="H10" i="1"/>
  <c r="J10" i="1" s="1"/>
  <c r="H9" i="1"/>
  <c r="J9" i="1" s="1"/>
  <c r="H8" i="1"/>
  <c r="J8" i="1" s="1"/>
  <c r="G66" i="1" l="1"/>
  <c r="H66" i="1" s="1"/>
  <c r="J66" i="1" s="1"/>
  <c r="H53" i="1"/>
  <c r="J53" i="1" s="1"/>
  <c r="H14" i="1"/>
  <c r="J14" i="1" s="1"/>
  <c r="E25" i="1"/>
  <c r="J40" i="1"/>
  <c r="G41" i="1"/>
  <c r="H41" i="1" s="1"/>
  <c r="J41" i="1" s="1"/>
  <c r="F25" i="1"/>
  <c r="F42" i="1" s="1"/>
  <c r="F67" i="1" s="1"/>
  <c r="F69" i="1" s="1"/>
  <c r="F73" i="1" s="1"/>
  <c r="I41" i="1"/>
  <c r="I42" i="1" s="1"/>
  <c r="I67" i="1" s="1"/>
  <c r="I69" i="1" s="1"/>
  <c r="I73" i="1" s="1"/>
  <c r="E42" i="1" l="1"/>
  <c r="H25" i="1"/>
  <c r="J25" i="1" s="1"/>
  <c r="G42" i="1"/>
  <c r="G67" i="1" s="1"/>
  <c r="G69" i="1" s="1"/>
  <c r="G73" i="1" s="1"/>
  <c r="H42" i="1" l="1"/>
  <c r="J42" i="1" s="1"/>
  <c r="E67" i="1"/>
  <c r="E69" i="1" l="1"/>
  <c r="H67" i="1"/>
  <c r="J67" i="1" s="1"/>
  <c r="E73" i="1" l="1"/>
  <c r="H73" i="1" s="1"/>
  <c r="J73" i="1" s="1"/>
  <c r="H69" i="1"/>
  <c r="J69" i="1" s="1"/>
</calcChain>
</file>

<file path=xl/sharedStrings.xml><?xml version="1.0" encoding="utf-8"?>
<sst xmlns="http://schemas.openxmlformats.org/spreadsheetml/2006/main" count="87" uniqueCount="83">
  <si>
    <t>第二号第二様式（第二十三条第四項関係）</t>
    <rPh sb="0" eb="1">
      <t>ダイ</t>
    </rPh>
    <rPh sb="1" eb="2">
      <t>ニ</t>
    </rPh>
    <rPh sb="2" eb="3">
      <t>ゴウ</t>
    </rPh>
    <rPh sb="3" eb="5">
      <t>ダイニ</t>
    </rPh>
    <rPh sb="5" eb="7">
      <t>ヨウシキ</t>
    </rPh>
    <phoneticPr fontId="4"/>
  </si>
  <si>
    <t>事業活動内訳表</t>
    <rPh sb="0" eb="2">
      <t>ジギョウ</t>
    </rPh>
    <rPh sb="2" eb="4">
      <t>カツドウ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</si>
  <si>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</si>
  <si>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</si>
  <si>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</si>
  <si>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</si>
  <si>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</si>
  <si>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</si>
  <si>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</si>
  <si>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</si>
  <si>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</si>
  <si>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サービス活動増減の部</t>
  </si>
  <si>
    <t>収益</t>
  </si>
  <si>
    <t>介護保険事業収益</t>
  </si>
  <si>
    <t>障害福祉サービス等事業収益</t>
  </si>
  <si>
    <t>医療事業収益</t>
  </si>
  <si>
    <t>有料老人ホーム事業収益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</si>
  <si>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</si>
  <si>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</si>
  <si>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</si>
  <si>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</si>
  <si>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</si>
  <si>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</si>
  <si>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</si>
  <si>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</si>
  <si>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</si>
  <si>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</si>
  <si>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</si>
  <si>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</si>
  <si>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</si>
  <si>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</si>
  <si>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</si>
  <si>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</si>
  <si>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</si>
  <si>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</si>
  <si>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</si>
  <si>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</si>
  <si>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</si>
  <si>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</si>
  <si>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</si>
  <si>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</si>
  <si>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</si>
  <si>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</si>
  <si>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</si>
  <si>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</si>
  <si>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</si>
  <si>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</si>
  <si>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</si>
  <si>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</si>
  <si>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</si>
  <si>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</si>
  <si>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</si>
  <si>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</si>
  <si>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</si>
  <si>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</si>
  <si>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</si>
  <si>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事業区分間繰入金収益</t>
  </si>
  <si>
    <t>サービス区分間繰入金収益</t>
  </si>
  <si>
    <t>事業区分間固定資産移管収益</t>
  </si>
  <si>
    <t>サービス区分間固定資産移管収益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</si>
  <si>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</si>
  <si>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</si>
  <si>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</si>
  <si>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</si>
  <si>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</si>
  <si>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国庫補助金等特別積立金取崩額（除）</t>
  </si>
  <si>
    <t>国庫補助金等特別積立金積立額</t>
  </si>
  <si>
    <t>災害損失</t>
  </si>
  <si>
    <t>事業区分間繰入金費用</t>
  </si>
  <si>
    <t>サービス区分間繰入金費用</t>
  </si>
  <si>
    <t>事業区分間固定資産移管費用</t>
  </si>
  <si>
    <t>サービス区分間固定資産移管費用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</si>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</sst>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horizontal="left" vertical="center" textRotation="255"/>
    </xf>
    <xf numFmtId="0" fontId="7" fillId="0" borderId="2" xfId="2" applyNumberFormat="1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horizontal="left" vertical="center" textRotation="255"/>
    </xf>
    <xf numFmtId="0" fontId="7" fillId="0" borderId="3" xfId="2" applyNumberFormat="1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horizontal="left" vertical="center" textRotation="255"/>
    </xf>
    <xf numFmtId="0" fontId="7" fillId="0" borderId="1" xfId="2" applyNumberFormat="1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NumberFormat="1" applyFont="1" applyFill="1" applyBorder="1">
      <alignment horizontal="left" vertical="top"/>
    </xf>
    <xf numFmtId="0" fontId="7" fillId="0" borderId="6" xfId="2" applyNumberFormat="1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7" fillId="0" borderId="2" xfId="2" applyNumberFormat="1" applyFont="1" applyFill="1" applyBorder="1" applyAlignment="1">
      <alignment vertical="center" textRotation="255" shrinkToFit="1"/>
    </xf>
    <xf numFmtId="0" fontId="7" fillId="0" borderId="3" xfId="2" applyNumberFormat="1" applyFont="1" applyFill="1" applyBorder="1" applyAlignment="1">
      <alignment vertical="center" textRotation="255" shrinkToFit="1"/>
    </xf>
    <xf numFmtId="0" fontId="7" fillId="0" borderId="4" xfId="2" applyNumberFormat="1" applyFont="1" applyFill="1" applyBorder="1" applyAlignment="1">
      <alignment vertical="center" textRotation="255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tabSelected="1" workbookViewId="0"/>
  </sheetViews>
  <sheetFormatPr defaultRowHeight="13.5"/>
  <cols>
    <col min="1" max="3" width="2.875" customWidth="1"/>
    <col min="4" max="4" width="59.25" customWidth="1"/>
    <col min="5" max="10" width="20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2"/>
      <c r="C2" s="2"/>
      <c r="D2" s="2"/>
      <c r="E2" s="2"/>
      <c r="F2" s="3"/>
      <c r="G2" s="3"/>
      <c r="H2" s="3"/>
      <c r="I2" s="4"/>
      <c r="J2" s="5" t="s">
        <v>0</v>
      </c>
    </row>
    <row r="3" spans="2:10" ht="21">
      <c r="B3" s="6" t="s">
        <v>1</v>
      </c>
      <c r="C3" s="6"/>
      <c r="D3" s="6"/>
      <c r="E3" s="6"/>
      <c r="F3" s="6"/>
      <c r="G3" s="6"/>
      <c r="H3" s="6"/>
      <c r="I3" s="6"/>
      <c r="J3" s="6"/>
    </row>
    <row r="4" spans="2:10" ht="14.25">
      <c r="B4" s="7"/>
      <c r="C4" s="7"/>
      <c r="D4" s="7"/>
      <c r="E4" s="7"/>
      <c r="F4" s="7"/>
      <c r="G4" s="7"/>
      <c r="H4" s="7"/>
      <c r="I4" s="3"/>
      <c r="J4" s="3"/>
    </row>
    <row r="5" spans="2:10" ht="21">
      <c r="B5" s="8" t="s">
        <v>2</v>
      </c>
      <c r="C5" s="8"/>
      <c r="D5" s="8"/>
      <c r="E5" s="8"/>
      <c r="F5" s="8"/>
      <c r="G5" s="8"/>
      <c r="H5" s="8"/>
      <c r="I5" s="8"/>
      <c r="J5" s="8"/>
    </row>
    <row r="6" spans="2:10" ht="15.75">
      <c r="B6" s="9"/>
      <c r="C6" s="9"/>
      <c r="D6" s="9"/>
      <c r="E6" s="9"/>
      <c r="F6" s="9"/>
      <c r="G6" s="9"/>
      <c r="H6" s="3"/>
      <c r="I6" s="3"/>
      <c r="J6" s="9" t="s">
        <v>3</v>
      </c>
    </row>
    <row r="7" spans="2:10" ht="14.25">
      <c r="B7" s="10" t="s">
        <v>4</v>
      </c>
      <c r="C7" s="10"/>
      <c r="D7" s="10"/>
      <c r="E7" s="11" t="s">
        <v>5</v>
      </c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</row>
    <row r="8" spans="2:10" ht="14.25">
      <c r="B8" s="12" t="s">
        <v>11</v>
      </c>
      <c r="C8" s="12" t="s">
        <v>12</v>
      </c>
      <c r="D8" s="13" t="s">
        <v>13</v>
      </c>
      <c r="E8" s="14">
        <v>1840951400</v>
      </c>
      <c r="F8" s="14"/>
      <c r="G8" s="14"/>
      <c r="H8" s="14">
        <f>E8+F8+G8</f>
        <v>1840951400</v>
      </c>
      <c r="I8" s="15">
        <v>0</v>
      </c>
      <c r="J8" s="14">
        <f>H8-ABS(I8)</f>
        <v>1840951400</v>
      </c>
    </row>
    <row r="9" spans="2:10" ht="14.25">
      <c r="B9" s="16"/>
      <c r="C9" s="16"/>
      <c r="D9" s="17" t="s">
        <v>14</v>
      </c>
      <c r="E9" s="18">
        <v>15182280</v>
      </c>
      <c r="F9" s="18"/>
      <c r="G9" s="18"/>
      <c r="H9" s="18">
        <f t="shared" ref="H9:H72" si="0">E9+F9+G9</f>
        <v>15182280</v>
      </c>
      <c r="I9" s="19">
        <v>0</v>
      </c>
      <c r="J9" s="18">
        <f t="shared" ref="J9:J72" si="1">H9-ABS(I9)</f>
        <v>15182280</v>
      </c>
    </row>
    <row r="10" spans="2:10" ht="14.25">
      <c r="B10" s="16"/>
      <c r="C10" s="16"/>
      <c r="D10" s="17" t="s">
        <v>15</v>
      </c>
      <c r="E10" s="18">
        <v>21281400</v>
      </c>
      <c r="F10" s="18"/>
      <c r="G10" s="18"/>
      <c r="H10" s="18">
        <f t="shared" si="0"/>
        <v>21281400</v>
      </c>
      <c r="I10" s="19">
        <v>0</v>
      </c>
      <c r="J10" s="18">
        <f t="shared" si="1"/>
        <v>21281400</v>
      </c>
    </row>
    <row r="11" spans="2:10" ht="14.25">
      <c r="B11" s="16"/>
      <c r="C11" s="16"/>
      <c r="D11" s="17" t="s">
        <v>16</v>
      </c>
      <c r="E11" s="18"/>
      <c r="F11" s="18">
        <v>59913967</v>
      </c>
      <c r="G11" s="18"/>
      <c r="H11" s="18">
        <f t="shared" si="0"/>
        <v>59913967</v>
      </c>
      <c r="I11" s="19">
        <v>0</v>
      </c>
      <c r="J11" s="18">
        <f t="shared" si="1"/>
        <v>59913967</v>
      </c>
    </row>
    <row r="12" spans="2:10" ht="14.25">
      <c r="B12" s="16"/>
      <c r="C12" s="16"/>
      <c r="D12" s="17" t="s">
        <v>17</v>
      </c>
      <c r="E12" s="18">
        <v>240000</v>
      </c>
      <c r="F12" s="18"/>
      <c r="G12" s="18"/>
      <c r="H12" s="18">
        <f t="shared" si="0"/>
        <v>240000</v>
      </c>
      <c r="I12" s="19">
        <v>0</v>
      </c>
      <c r="J12" s="18">
        <f t="shared" si="1"/>
        <v>240000</v>
      </c>
    </row>
    <row r="13" spans="2:10" ht="14.25">
      <c r="B13" s="16"/>
      <c r="C13" s="16"/>
      <c r="D13" s="17" t="s">
        <v>18</v>
      </c>
      <c r="E13" s="18">
        <v>3525004</v>
      </c>
      <c r="F13" s="18"/>
      <c r="G13" s="18"/>
      <c r="H13" s="18">
        <f t="shared" si="0"/>
        <v>3525004</v>
      </c>
      <c r="I13" s="20">
        <v>0</v>
      </c>
      <c r="J13" s="18">
        <f t="shared" si="1"/>
        <v>3525004</v>
      </c>
    </row>
    <row r="14" spans="2:10" ht="14.25">
      <c r="B14" s="16"/>
      <c r="C14" s="21"/>
      <c r="D14" s="22" t="s">
        <v>19</v>
      </c>
      <c r="E14" s="23">
        <f>+E8+E9+E10+E11+E12+E13</f>
        <v>1881180084</v>
      </c>
      <c r="F14" s="23">
        <f>+F8+F9+F10+F11+F12+F13</f>
        <v>59913967</v>
      </c>
      <c r="G14" s="23">
        <f>+G8+G9+G10+G11+G12+G13</f>
        <v>0</v>
      </c>
      <c r="H14" s="23">
        <f t="shared" si="0"/>
        <v>1941094051</v>
      </c>
      <c r="I14" s="24">
        <f>+I8+I9+I10+I11+I12+I13</f>
        <v>0</v>
      </c>
      <c r="J14" s="23">
        <f t="shared" si="1"/>
        <v>1941094051</v>
      </c>
    </row>
    <row r="15" spans="2:10" ht="14.25">
      <c r="B15" s="16"/>
      <c r="C15" s="12" t="s">
        <v>20</v>
      </c>
      <c r="D15" s="17" t="s">
        <v>21</v>
      </c>
      <c r="E15" s="18">
        <v>1347856280</v>
      </c>
      <c r="F15" s="18">
        <v>50737253</v>
      </c>
      <c r="G15" s="18"/>
      <c r="H15" s="18">
        <f t="shared" si="0"/>
        <v>1398593533</v>
      </c>
      <c r="I15" s="15">
        <v>0</v>
      </c>
      <c r="J15" s="18">
        <f t="shared" si="1"/>
        <v>1398593533</v>
      </c>
    </row>
    <row r="16" spans="2:10" ht="14.25">
      <c r="B16" s="16"/>
      <c r="C16" s="16"/>
      <c r="D16" s="17" t="s">
        <v>22</v>
      </c>
      <c r="E16" s="18">
        <v>288158364</v>
      </c>
      <c r="F16" s="18">
        <v>23840833</v>
      </c>
      <c r="G16" s="18"/>
      <c r="H16" s="18">
        <f t="shared" si="0"/>
        <v>311999197</v>
      </c>
      <c r="I16" s="19">
        <v>0</v>
      </c>
      <c r="J16" s="18">
        <f t="shared" si="1"/>
        <v>311999197</v>
      </c>
    </row>
    <row r="17" spans="2:10" ht="14.25">
      <c r="B17" s="16"/>
      <c r="C17" s="16"/>
      <c r="D17" s="17" t="s">
        <v>23</v>
      </c>
      <c r="E17" s="18">
        <v>80724412</v>
      </c>
      <c r="F17" s="18">
        <v>2869644</v>
      </c>
      <c r="G17" s="18"/>
      <c r="H17" s="18">
        <f t="shared" si="0"/>
        <v>83594056</v>
      </c>
      <c r="I17" s="19">
        <v>0</v>
      </c>
      <c r="J17" s="18">
        <f t="shared" si="1"/>
        <v>83594056</v>
      </c>
    </row>
    <row r="18" spans="2:10" ht="14.25">
      <c r="B18" s="16"/>
      <c r="C18" s="16"/>
      <c r="D18" s="17" t="s">
        <v>24</v>
      </c>
      <c r="E18" s="18">
        <v>1586246</v>
      </c>
      <c r="F18" s="18"/>
      <c r="G18" s="18"/>
      <c r="H18" s="18">
        <f t="shared" si="0"/>
        <v>1586246</v>
      </c>
      <c r="I18" s="19">
        <v>0</v>
      </c>
      <c r="J18" s="18">
        <f t="shared" si="1"/>
        <v>1586246</v>
      </c>
    </row>
    <row r="19" spans="2:10" ht="14.25">
      <c r="B19" s="16"/>
      <c r="C19" s="16"/>
      <c r="D19" s="17" t="s">
        <v>25</v>
      </c>
      <c r="E19" s="18">
        <v>131274461</v>
      </c>
      <c r="F19" s="18">
        <v>13365395</v>
      </c>
      <c r="G19" s="18"/>
      <c r="H19" s="18">
        <f t="shared" si="0"/>
        <v>144639856</v>
      </c>
      <c r="I19" s="19">
        <v>0</v>
      </c>
      <c r="J19" s="18">
        <f t="shared" si="1"/>
        <v>144639856</v>
      </c>
    </row>
    <row r="20" spans="2:10" ht="14.25">
      <c r="B20" s="16"/>
      <c r="C20" s="16"/>
      <c r="D20" s="17" t="s">
        <v>26</v>
      </c>
      <c r="E20" s="18">
        <v>-34416462</v>
      </c>
      <c r="F20" s="18"/>
      <c r="G20" s="18"/>
      <c r="H20" s="18">
        <f t="shared" si="0"/>
        <v>-34416462</v>
      </c>
      <c r="I20" s="19">
        <v>0</v>
      </c>
      <c r="J20" s="18">
        <f t="shared" si="1"/>
        <v>-34416462</v>
      </c>
    </row>
    <row r="21" spans="2:10" ht="14.25">
      <c r="B21" s="16"/>
      <c r="C21" s="16"/>
      <c r="D21" s="17" t="s">
        <v>27</v>
      </c>
      <c r="E21" s="18">
        <v>704354</v>
      </c>
      <c r="F21" s="18"/>
      <c r="G21" s="18"/>
      <c r="H21" s="18">
        <f t="shared" si="0"/>
        <v>704354</v>
      </c>
      <c r="I21" s="19">
        <v>0</v>
      </c>
      <c r="J21" s="18">
        <f t="shared" si="1"/>
        <v>704354</v>
      </c>
    </row>
    <row r="22" spans="2:10" ht="14.25">
      <c r="B22" s="16"/>
      <c r="C22" s="16"/>
      <c r="D22" s="17" t="s">
        <v>28</v>
      </c>
      <c r="E22" s="18">
        <v>213422</v>
      </c>
      <c r="F22" s="18"/>
      <c r="G22" s="18"/>
      <c r="H22" s="18">
        <f t="shared" si="0"/>
        <v>213422</v>
      </c>
      <c r="I22" s="19">
        <v>0</v>
      </c>
      <c r="J22" s="18">
        <f t="shared" si="1"/>
        <v>213422</v>
      </c>
    </row>
    <row r="23" spans="2:10" ht="14.25">
      <c r="B23" s="16"/>
      <c r="C23" s="16"/>
      <c r="D23" s="17" t="s">
        <v>29</v>
      </c>
      <c r="E23" s="18"/>
      <c r="F23" s="18"/>
      <c r="G23" s="18"/>
      <c r="H23" s="18">
        <f t="shared" si="0"/>
        <v>0</v>
      </c>
      <c r="I23" s="20">
        <v>0</v>
      </c>
      <c r="J23" s="18">
        <f t="shared" si="1"/>
        <v>0</v>
      </c>
    </row>
    <row r="24" spans="2:10" ht="14.25">
      <c r="B24" s="16"/>
      <c r="C24" s="21"/>
      <c r="D24" s="22" t="s">
        <v>30</v>
      </c>
      <c r="E24" s="23">
        <f>+E15+E16+E17+E18+E19+E20+E21+E22+E23</f>
        <v>1816101077</v>
      </c>
      <c r="F24" s="23">
        <f>+F15+F16+F17+F18+F19+F20+F21+F22+F23</f>
        <v>90813125</v>
      </c>
      <c r="G24" s="23">
        <f>+G15+G16+G17+G18+G19+G20+G21+G22+G23</f>
        <v>0</v>
      </c>
      <c r="H24" s="23">
        <f t="shared" si="0"/>
        <v>1906914202</v>
      </c>
      <c r="I24" s="24">
        <f>+I15+I16+I17+I18+I19+I20+I21+I22+I23</f>
        <v>0</v>
      </c>
      <c r="J24" s="23">
        <f t="shared" si="1"/>
        <v>1906914202</v>
      </c>
    </row>
    <row r="25" spans="2:10" ht="14.25">
      <c r="B25" s="21"/>
      <c r="C25" s="25" t="s">
        <v>31</v>
      </c>
      <c r="D25" s="26"/>
      <c r="E25" s="27">
        <f xml:space="preserve"> +E14 - E24</f>
        <v>65079007</v>
      </c>
      <c r="F25" s="27">
        <f xml:space="preserve"> +F14 - F24</f>
        <v>-30899158</v>
      </c>
      <c r="G25" s="27">
        <f xml:space="preserve"> +G14 - G24</f>
        <v>0</v>
      </c>
      <c r="H25" s="27">
        <f t="shared" si="0"/>
        <v>34179849</v>
      </c>
      <c r="I25" s="24">
        <f xml:space="preserve"> +I14 - I24</f>
        <v>0</v>
      </c>
      <c r="J25" s="27">
        <f t="shared" si="1"/>
        <v>34179849</v>
      </c>
    </row>
    <row r="26" spans="2:10" ht="14.25">
      <c r="B26" s="12" t="s">
        <v>32</v>
      </c>
      <c r="C26" s="12" t="s">
        <v>12</v>
      </c>
      <c r="D26" s="17" t="s">
        <v>33</v>
      </c>
      <c r="E26" s="18"/>
      <c r="F26" s="18"/>
      <c r="G26" s="18"/>
      <c r="H26" s="18">
        <f t="shared" si="0"/>
        <v>0</v>
      </c>
      <c r="I26" s="15">
        <v>0</v>
      </c>
      <c r="J26" s="18">
        <f t="shared" si="1"/>
        <v>0</v>
      </c>
    </row>
    <row r="27" spans="2:10" ht="14.25">
      <c r="B27" s="16"/>
      <c r="C27" s="16"/>
      <c r="D27" s="17" t="s">
        <v>34</v>
      </c>
      <c r="E27" s="18">
        <v>6412</v>
      </c>
      <c r="F27" s="18">
        <v>149</v>
      </c>
      <c r="G27" s="18"/>
      <c r="H27" s="18">
        <f t="shared" si="0"/>
        <v>6561</v>
      </c>
      <c r="I27" s="19">
        <v>0</v>
      </c>
      <c r="J27" s="18">
        <f t="shared" si="1"/>
        <v>6561</v>
      </c>
    </row>
    <row r="28" spans="2:10" ht="14.25">
      <c r="B28" s="16"/>
      <c r="C28" s="16"/>
      <c r="D28" s="17" t="s">
        <v>35</v>
      </c>
      <c r="E28" s="18"/>
      <c r="F28" s="18"/>
      <c r="G28" s="18"/>
      <c r="H28" s="18">
        <f t="shared" si="0"/>
        <v>0</v>
      </c>
      <c r="I28" s="19">
        <v>0</v>
      </c>
      <c r="J28" s="18">
        <f t="shared" si="1"/>
        <v>0</v>
      </c>
    </row>
    <row r="29" spans="2:10" ht="14.25">
      <c r="B29" s="16"/>
      <c r="C29" s="16"/>
      <c r="D29" s="17" t="s">
        <v>36</v>
      </c>
      <c r="E29" s="18"/>
      <c r="F29" s="18"/>
      <c r="G29" s="18"/>
      <c r="H29" s="18">
        <f t="shared" si="0"/>
        <v>0</v>
      </c>
      <c r="I29" s="19">
        <v>0</v>
      </c>
      <c r="J29" s="18">
        <f t="shared" si="1"/>
        <v>0</v>
      </c>
    </row>
    <row r="30" spans="2:10" ht="14.25">
      <c r="B30" s="16"/>
      <c r="C30" s="16"/>
      <c r="D30" s="17" t="s">
        <v>37</v>
      </c>
      <c r="E30" s="18"/>
      <c r="F30" s="18"/>
      <c r="G30" s="18"/>
      <c r="H30" s="18">
        <f t="shared" si="0"/>
        <v>0</v>
      </c>
      <c r="I30" s="19">
        <v>0</v>
      </c>
      <c r="J30" s="18">
        <f t="shared" si="1"/>
        <v>0</v>
      </c>
    </row>
    <row r="31" spans="2:10" ht="14.25">
      <c r="B31" s="16"/>
      <c r="C31" s="16"/>
      <c r="D31" s="17" t="s">
        <v>38</v>
      </c>
      <c r="E31" s="18"/>
      <c r="F31" s="18"/>
      <c r="G31" s="18"/>
      <c r="H31" s="18">
        <f t="shared" si="0"/>
        <v>0</v>
      </c>
      <c r="I31" s="19">
        <v>0</v>
      </c>
      <c r="J31" s="18">
        <f t="shared" si="1"/>
        <v>0</v>
      </c>
    </row>
    <row r="32" spans="2:10" ht="14.25">
      <c r="B32" s="16"/>
      <c r="C32" s="16"/>
      <c r="D32" s="17" t="s">
        <v>39</v>
      </c>
      <c r="E32" s="18">
        <v>22951233</v>
      </c>
      <c r="F32" s="18">
        <v>3960788</v>
      </c>
      <c r="G32" s="18"/>
      <c r="H32" s="18">
        <f t="shared" si="0"/>
        <v>26912021</v>
      </c>
      <c r="I32" s="20">
        <v>0</v>
      </c>
      <c r="J32" s="18">
        <f t="shared" si="1"/>
        <v>26912021</v>
      </c>
    </row>
    <row r="33" spans="2:10" ht="14.25">
      <c r="B33" s="16"/>
      <c r="C33" s="21"/>
      <c r="D33" s="22" t="s">
        <v>40</v>
      </c>
      <c r="E33" s="23">
        <f>+E26+E27+E28+E29+E30+E31+E32</f>
        <v>22957645</v>
      </c>
      <c r="F33" s="23">
        <f>+F26+F27+F28+F29+F30+F31+F32</f>
        <v>3960937</v>
      </c>
      <c r="G33" s="23">
        <f>+G26+G27+G28+G29+G30+G31+G32</f>
        <v>0</v>
      </c>
      <c r="H33" s="23">
        <f t="shared" si="0"/>
        <v>26918582</v>
      </c>
      <c r="I33" s="24">
        <f>+I26+I27+I28+I29+I30+I31+I32</f>
        <v>0</v>
      </c>
      <c r="J33" s="23">
        <f t="shared" si="1"/>
        <v>26918582</v>
      </c>
    </row>
    <row r="34" spans="2:10" ht="14.25">
      <c r="B34" s="16"/>
      <c r="C34" s="12" t="s">
        <v>20</v>
      </c>
      <c r="D34" s="17" t="s">
        <v>41</v>
      </c>
      <c r="E34" s="18">
        <v>5477802</v>
      </c>
      <c r="F34" s="18">
        <v>963018</v>
      </c>
      <c r="G34" s="18"/>
      <c r="H34" s="18">
        <f t="shared" si="0"/>
        <v>6440820</v>
      </c>
      <c r="I34" s="15">
        <v>0</v>
      </c>
      <c r="J34" s="18">
        <f t="shared" si="1"/>
        <v>6440820</v>
      </c>
    </row>
    <row r="35" spans="2:10" ht="14.25">
      <c r="B35" s="16"/>
      <c r="C35" s="16"/>
      <c r="D35" s="17" t="s">
        <v>42</v>
      </c>
      <c r="E35" s="18"/>
      <c r="F35" s="18"/>
      <c r="G35" s="18"/>
      <c r="H35" s="18">
        <f t="shared" si="0"/>
        <v>0</v>
      </c>
      <c r="I35" s="19">
        <v>0</v>
      </c>
      <c r="J35" s="18">
        <f t="shared" si="1"/>
        <v>0</v>
      </c>
    </row>
    <row r="36" spans="2:10" ht="14.25">
      <c r="B36" s="16"/>
      <c r="C36" s="16"/>
      <c r="D36" s="17" t="s">
        <v>43</v>
      </c>
      <c r="E36" s="18"/>
      <c r="F36" s="18"/>
      <c r="G36" s="18"/>
      <c r="H36" s="18">
        <f t="shared" si="0"/>
        <v>0</v>
      </c>
      <c r="I36" s="19">
        <v>0</v>
      </c>
      <c r="J36" s="18">
        <f t="shared" si="1"/>
        <v>0</v>
      </c>
    </row>
    <row r="37" spans="2:10" ht="14.25">
      <c r="B37" s="16"/>
      <c r="C37" s="16"/>
      <c r="D37" s="17" t="s">
        <v>44</v>
      </c>
      <c r="E37" s="18"/>
      <c r="F37" s="18"/>
      <c r="G37" s="18"/>
      <c r="H37" s="18">
        <f t="shared" si="0"/>
        <v>0</v>
      </c>
      <c r="I37" s="19">
        <v>0</v>
      </c>
      <c r="J37" s="18">
        <f t="shared" si="1"/>
        <v>0</v>
      </c>
    </row>
    <row r="38" spans="2:10" ht="14.25">
      <c r="B38" s="16"/>
      <c r="C38" s="16"/>
      <c r="D38" s="17" t="s">
        <v>45</v>
      </c>
      <c r="E38" s="18"/>
      <c r="F38" s="18"/>
      <c r="G38" s="18"/>
      <c r="H38" s="18">
        <f t="shared" si="0"/>
        <v>0</v>
      </c>
      <c r="I38" s="19">
        <v>0</v>
      </c>
      <c r="J38" s="18">
        <f t="shared" si="1"/>
        <v>0</v>
      </c>
    </row>
    <row r="39" spans="2:10" ht="14.25">
      <c r="B39" s="16"/>
      <c r="C39" s="16"/>
      <c r="D39" s="17" t="s">
        <v>46</v>
      </c>
      <c r="E39" s="18">
        <v>17072660</v>
      </c>
      <c r="F39" s="18">
        <v>6473834</v>
      </c>
      <c r="G39" s="18"/>
      <c r="H39" s="18">
        <f t="shared" si="0"/>
        <v>23546494</v>
      </c>
      <c r="I39" s="20">
        <v>0</v>
      </c>
      <c r="J39" s="18">
        <f t="shared" si="1"/>
        <v>23546494</v>
      </c>
    </row>
    <row r="40" spans="2:10" ht="14.25">
      <c r="B40" s="16"/>
      <c r="C40" s="21"/>
      <c r="D40" s="22" t="s">
        <v>47</v>
      </c>
      <c r="E40" s="23">
        <f>+E34+E35+E36+E37+E38+E39</f>
        <v>22550462</v>
      </c>
      <c r="F40" s="23">
        <f>+F34+F35+F36+F37+F38+F39</f>
        <v>7436852</v>
      </c>
      <c r="G40" s="23">
        <f>+G34+G35+G36+G37+G38+G39</f>
        <v>0</v>
      </c>
      <c r="H40" s="23">
        <f t="shared" si="0"/>
        <v>29987314</v>
      </c>
      <c r="I40" s="24">
        <f>+I34+I35+I36+I37+I38+I39</f>
        <v>0</v>
      </c>
      <c r="J40" s="23">
        <f t="shared" si="1"/>
        <v>29987314</v>
      </c>
    </row>
    <row r="41" spans="2:10" ht="14.25">
      <c r="B41" s="21"/>
      <c r="C41" s="25" t="s">
        <v>48</v>
      </c>
      <c r="D41" s="28"/>
      <c r="E41" s="29">
        <f xml:space="preserve"> +E33 - E40</f>
        <v>407183</v>
      </c>
      <c r="F41" s="29">
        <f xml:space="preserve"> +F33 - F40</f>
        <v>-3475915</v>
      </c>
      <c r="G41" s="29">
        <f xml:space="preserve"> +G33 - G40</f>
        <v>0</v>
      </c>
      <c r="H41" s="29">
        <f t="shared" si="0"/>
        <v>-3068732</v>
      </c>
      <c r="I41" s="24">
        <f xml:space="preserve"> +I33 - I40</f>
        <v>0</v>
      </c>
      <c r="J41" s="29">
        <f t="shared" si="1"/>
        <v>-3068732</v>
      </c>
    </row>
    <row r="42" spans="2:10" ht="14.25">
      <c r="B42" s="25" t="s">
        <v>49</v>
      </c>
      <c r="C42" s="30"/>
      <c r="D42" s="26"/>
      <c r="E42" s="27">
        <f xml:space="preserve"> +E25 +E41</f>
        <v>65486190</v>
      </c>
      <c r="F42" s="27">
        <f xml:space="preserve"> +F25 +F41</f>
        <v>-34375073</v>
      </c>
      <c r="G42" s="27">
        <f xml:space="preserve"> +G25 +G41</f>
        <v>0</v>
      </c>
      <c r="H42" s="27">
        <f t="shared" si="0"/>
        <v>31111117</v>
      </c>
      <c r="I42" s="24">
        <f xml:space="preserve"> +I25 +I41</f>
        <v>0</v>
      </c>
      <c r="J42" s="27">
        <f t="shared" si="1"/>
        <v>31111117</v>
      </c>
    </row>
    <row r="43" spans="2:10" ht="14.25">
      <c r="B43" s="12" t="s">
        <v>50</v>
      </c>
      <c r="C43" s="12" t="s">
        <v>12</v>
      </c>
      <c r="D43" s="17" t="s">
        <v>51</v>
      </c>
      <c r="E43" s="18"/>
      <c r="F43" s="18"/>
      <c r="G43" s="18"/>
      <c r="H43" s="18">
        <f t="shared" si="0"/>
        <v>0</v>
      </c>
      <c r="I43" s="15">
        <v>0</v>
      </c>
      <c r="J43" s="18">
        <f t="shared" si="1"/>
        <v>0</v>
      </c>
    </row>
    <row r="44" spans="2:10" ht="14.25">
      <c r="B44" s="16"/>
      <c r="C44" s="16"/>
      <c r="D44" s="17" t="s">
        <v>52</v>
      </c>
      <c r="E44" s="18"/>
      <c r="F44" s="18"/>
      <c r="G44" s="18"/>
      <c r="H44" s="18">
        <f t="shared" si="0"/>
        <v>0</v>
      </c>
      <c r="I44" s="19">
        <v>0</v>
      </c>
      <c r="J44" s="18">
        <f t="shared" si="1"/>
        <v>0</v>
      </c>
    </row>
    <row r="45" spans="2:10" ht="14.25">
      <c r="B45" s="16"/>
      <c r="C45" s="16"/>
      <c r="D45" s="17" t="s">
        <v>53</v>
      </c>
      <c r="E45" s="18"/>
      <c r="F45" s="18"/>
      <c r="G45" s="18"/>
      <c r="H45" s="18">
        <f t="shared" si="0"/>
        <v>0</v>
      </c>
      <c r="I45" s="19">
        <v>0</v>
      </c>
      <c r="J45" s="18">
        <f t="shared" si="1"/>
        <v>0</v>
      </c>
    </row>
    <row r="46" spans="2:10" ht="14.25">
      <c r="B46" s="16"/>
      <c r="C46" s="16"/>
      <c r="D46" s="17" t="s">
        <v>54</v>
      </c>
      <c r="E46" s="18"/>
      <c r="F46" s="18"/>
      <c r="G46" s="18"/>
      <c r="H46" s="18">
        <f t="shared" si="0"/>
        <v>0</v>
      </c>
      <c r="I46" s="19">
        <v>0</v>
      </c>
      <c r="J46" s="18">
        <f t="shared" si="1"/>
        <v>0</v>
      </c>
    </row>
    <row r="47" spans="2:10" ht="14.25">
      <c r="B47" s="16"/>
      <c r="C47" s="16"/>
      <c r="D47" s="17" t="s">
        <v>55</v>
      </c>
      <c r="E47" s="18"/>
      <c r="F47" s="18"/>
      <c r="G47" s="18"/>
      <c r="H47" s="18">
        <f t="shared" si="0"/>
        <v>0</v>
      </c>
      <c r="I47" s="19">
        <v>0</v>
      </c>
      <c r="J47" s="18">
        <f t="shared" si="1"/>
        <v>0</v>
      </c>
    </row>
    <row r="48" spans="2:10" ht="14.25">
      <c r="B48" s="16"/>
      <c r="C48" s="16"/>
      <c r="D48" s="17" t="s">
        <v>56</v>
      </c>
      <c r="E48" s="18"/>
      <c r="F48" s="18">
        <v>33000000</v>
      </c>
      <c r="G48" s="18"/>
      <c r="H48" s="18">
        <f t="shared" si="0"/>
        <v>33000000</v>
      </c>
      <c r="I48" s="19">
        <v>33000000</v>
      </c>
      <c r="J48" s="18">
        <f t="shared" si="1"/>
        <v>0</v>
      </c>
    </row>
    <row r="49" spans="2:10" ht="14.25">
      <c r="B49" s="16"/>
      <c r="C49" s="16"/>
      <c r="D49" s="17" t="s">
        <v>57</v>
      </c>
      <c r="E49" s="18"/>
      <c r="F49" s="18"/>
      <c r="G49" s="18"/>
      <c r="H49" s="18">
        <f t="shared" si="0"/>
        <v>0</v>
      </c>
      <c r="I49" s="19"/>
      <c r="J49" s="18">
        <f t="shared" si="1"/>
        <v>0</v>
      </c>
    </row>
    <row r="50" spans="2:10" ht="14.25">
      <c r="B50" s="16"/>
      <c r="C50" s="16"/>
      <c r="D50" s="17" t="s">
        <v>58</v>
      </c>
      <c r="E50" s="18"/>
      <c r="F50" s="18"/>
      <c r="G50" s="18"/>
      <c r="H50" s="18">
        <f t="shared" si="0"/>
        <v>0</v>
      </c>
      <c r="I50" s="19">
        <v>0</v>
      </c>
      <c r="J50" s="18">
        <f t="shared" si="1"/>
        <v>0</v>
      </c>
    </row>
    <row r="51" spans="2:10" ht="14.25">
      <c r="B51" s="16"/>
      <c r="C51" s="16"/>
      <c r="D51" s="17" t="s">
        <v>59</v>
      </c>
      <c r="E51" s="18"/>
      <c r="F51" s="18"/>
      <c r="G51" s="18"/>
      <c r="H51" s="18">
        <f t="shared" si="0"/>
        <v>0</v>
      </c>
      <c r="I51" s="19"/>
      <c r="J51" s="18">
        <f t="shared" si="1"/>
        <v>0</v>
      </c>
    </row>
    <row r="52" spans="2:10" ht="14.25">
      <c r="B52" s="16"/>
      <c r="C52" s="16"/>
      <c r="D52" s="17" t="s">
        <v>60</v>
      </c>
      <c r="E52" s="18"/>
      <c r="F52" s="18"/>
      <c r="G52" s="18"/>
      <c r="H52" s="18">
        <f t="shared" si="0"/>
        <v>0</v>
      </c>
      <c r="I52" s="20">
        <v>0</v>
      </c>
      <c r="J52" s="18">
        <f t="shared" si="1"/>
        <v>0</v>
      </c>
    </row>
    <row r="53" spans="2:10" ht="14.25">
      <c r="B53" s="16"/>
      <c r="C53" s="21"/>
      <c r="D53" s="22" t="s">
        <v>61</v>
      </c>
      <c r="E53" s="23">
        <f>+E43+E44+E45+E46+E47+E48+E49+E50+E51+E52</f>
        <v>0</v>
      </c>
      <c r="F53" s="23">
        <f>+F43+F44+F45+F46+F47+F48+F49+F50+F51+F52</f>
        <v>33000000</v>
      </c>
      <c r="G53" s="23">
        <f>+G43+G44+G45+G46+G47+G48+G49+G50+G51+G52</f>
        <v>0</v>
      </c>
      <c r="H53" s="23">
        <f t="shared" si="0"/>
        <v>33000000</v>
      </c>
      <c r="I53" s="24">
        <f>+I43+I44+I45+I46+I47+I48+I49+I50+I51+I52</f>
        <v>33000000</v>
      </c>
      <c r="J53" s="23">
        <f t="shared" si="1"/>
        <v>0</v>
      </c>
    </row>
    <row r="54" spans="2:10" ht="14.25">
      <c r="B54" s="16"/>
      <c r="C54" s="12" t="s">
        <v>20</v>
      </c>
      <c r="D54" s="17" t="s">
        <v>62</v>
      </c>
      <c r="E54" s="18"/>
      <c r="F54" s="18"/>
      <c r="G54" s="18"/>
      <c r="H54" s="18">
        <f t="shared" si="0"/>
        <v>0</v>
      </c>
      <c r="I54" s="15">
        <v>0</v>
      </c>
      <c r="J54" s="18">
        <f t="shared" si="1"/>
        <v>0</v>
      </c>
    </row>
    <row r="55" spans="2:10" ht="14.25">
      <c r="B55" s="16"/>
      <c r="C55" s="16"/>
      <c r="D55" s="17" t="s">
        <v>63</v>
      </c>
      <c r="E55" s="18"/>
      <c r="F55" s="18"/>
      <c r="G55" s="18"/>
      <c r="H55" s="18">
        <f t="shared" si="0"/>
        <v>0</v>
      </c>
      <c r="I55" s="19">
        <v>0</v>
      </c>
      <c r="J55" s="18">
        <f t="shared" si="1"/>
        <v>0</v>
      </c>
    </row>
    <row r="56" spans="2:10" ht="14.25">
      <c r="B56" s="16"/>
      <c r="C56" s="16"/>
      <c r="D56" s="17" t="s">
        <v>64</v>
      </c>
      <c r="E56" s="18">
        <v>18</v>
      </c>
      <c r="F56" s="18">
        <v>1</v>
      </c>
      <c r="G56" s="18"/>
      <c r="H56" s="18">
        <f t="shared" si="0"/>
        <v>19</v>
      </c>
      <c r="I56" s="19">
        <v>0</v>
      </c>
      <c r="J56" s="18">
        <f t="shared" si="1"/>
        <v>19</v>
      </c>
    </row>
    <row r="57" spans="2:10" ht="14.25">
      <c r="B57" s="16"/>
      <c r="C57" s="16"/>
      <c r="D57" s="17" t="s">
        <v>65</v>
      </c>
      <c r="E57" s="18">
        <v>-1</v>
      </c>
      <c r="F57" s="18"/>
      <c r="G57" s="18"/>
      <c r="H57" s="18">
        <f t="shared" si="0"/>
        <v>-1</v>
      </c>
      <c r="I57" s="19">
        <v>0</v>
      </c>
      <c r="J57" s="18">
        <f t="shared" si="1"/>
        <v>-1</v>
      </c>
    </row>
    <row r="58" spans="2:10" ht="14.25">
      <c r="B58" s="16"/>
      <c r="C58" s="16"/>
      <c r="D58" s="17" t="s">
        <v>66</v>
      </c>
      <c r="E58" s="18"/>
      <c r="F58" s="18"/>
      <c r="G58" s="18"/>
      <c r="H58" s="18">
        <f t="shared" si="0"/>
        <v>0</v>
      </c>
      <c r="I58" s="19">
        <v>0</v>
      </c>
      <c r="J58" s="18">
        <f t="shared" si="1"/>
        <v>0</v>
      </c>
    </row>
    <row r="59" spans="2:10" ht="14.25">
      <c r="B59" s="16"/>
      <c r="C59" s="16"/>
      <c r="D59" s="17" t="s">
        <v>67</v>
      </c>
      <c r="E59" s="18"/>
      <c r="F59" s="18"/>
      <c r="G59" s="18"/>
      <c r="H59" s="18">
        <f t="shared" si="0"/>
        <v>0</v>
      </c>
      <c r="I59" s="19">
        <v>0</v>
      </c>
      <c r="J59" s="18">
        <f t="shared" si="1"/>
        <v>0</v>
      </c>
    </row>
    <row r="60" spans="2:10" ht="14.25">
      <c r="B60" s="16"/>
      <c r="C60" s="16"/>
      <c r="D60" s="17" t="s">
        <v>68</v>
      </c>
      <c r="E60" s="18">
        <v>33000000</v>
      </c>
      <c r="F60" s="18"/>
      <c r="G60" s="18"/>
      <c r="H60" s="18">
        <f t="shared" si="0"/>
        <v>33000000</v>
      </c>
      <c r="I60" s="19">
        <v>33000000</v>
      </c>
      <c r="J60" s="18">
        <f t="shared" si="1"/>
        <v>0</v>
      </c>
    </row>
    <row r="61" spans="2:10" ht="14.25">
      <c r="B61" s="16"/>
      <c r="C61" s="16"/>
      <c r="D61" s="17" t="s">
        <v>69</v>
      </c>
      <c r="E61" s="18"/>
      <c r="F61" s="18"/>
      <c r="G61" s="18"/>
      <c r="H61" s="18">
        <f t="shared" si="0"/>
        <v>0</v>
      </c>
      <c r="I61" s="19"/>
      <c r="J61" s="18">
        <f t="shared" si="1"/>
        <v>0</v>
      </c>
    </row>
    <row r="62" spans="2:10" ht="14.25">
      <c r="B62" s="16"/>
      <c r="C62" s="16"/>
      <c r="D62" s="17" t="s">
        <v>70</v>
      </c>
      <c r="E62" s="18"/>
      <c r="F62" s="18"/>
      <c r="G62" s="18"/>
      <c r="H62" s="18">
        <f t="shared" si="0"/>
        <v>0</v>
      </c>
      <c r="I62" s="19">
        <v>0</v>
      </c>
      <c r="J62" s="18">
        <f t="shared" si="1"/>
        <v>0</v>
      </c>
    </row>
    <row r="63" spans="2:10" ht="14.25">
      <c r="B63" s="16"/>
      <c r="C63" s="16"/>
      <c r="D63" s="17" t="s">
        <v>71</v>
      </c>
      <c r="E63" s="18"/>
      <c r="F63" s="18"/>
      <c r="G63" s="18"/>
      <c r="H63" s="18">
        <f t="shared" si="0"/>
        <v>0</v>
      </c>
      <c r="I63" s="19"/>
      <c r="J63" s="18">
        <f t="shared" si="1"/>
        <v>0</v>
      </c>
    </row>
    <row r="64" spans="2:10" ht="14.25">
      <c r="B64" s="16"/>
      <c r="C64" s="16"/>
      <c r="D64" s="17" t="s">
        <v>72</v>
      </c>
      <c r="E64" s="18"/>
      <c r="F64" s="18"/>
      <c r="G64" s="18"/>
      <c r="H64" s="18">
        <f t="shared" si="0"/>
        <v>0</v>
      </c>
      <c r="I64" s="20">
        <v>0</v>
      </c>
      <c r="J64" s="18">
        <f t="shared" si="1"/>
        <v>0</v>
      </c>
    </row>
    <row r="65" spans="2:10" ht="14.25">
      <c r="B65" s="16"/>
      <c r="C65" s="21"/>
      <c r="D65" s="22" t="s">
        <v>73</v>
      </c>
      <c r="E65" s="23">
        <f>+E54+E55+E56+E57+E58+E59+E60+E61+E62+E63+E64</f>
        <v>33000017</v>
      </c>
      <c r="F65" s="23">
        <f>+F54+F55+F56+F57+F58+F59+F60+F61+F62+F63+F64</f>
        <v>1</v>
      </c>
      <c r="G65" s="23">
        <f>+G54+G55+G56+G57+G58+G59+G60+G61+G62+G63+G64</f>
        <v>0</v>
      </c>
      <c r="H65" s="23">
        <f t="shared" si="0"/>
        <v>33000018</v>
      </c>
      <c r="I65" s="24">
        <f>+I54+I55+I56+I57+I58+I59+I60+I61+I62+I63+I64</f>
        <v>33000000</v>
      </c>
      <c r="J65" s="23">
        <f t="shared" si="1"/>
        <v>18</v>
      </c>
    </row>
    <row r="66" spans="2:10" ht="14.25">
      <c r="B66" s="21"/>
      <c r="C66" s="31" t="s">
        <v>74</v>
      </c>
      <c r="D66" s="32"/>
      <c r="E66" s="33">
        <f xml:space="preserve"> +E53 - E65</f>
        <v>-33000017</v>
      </c>
      <c r="F66" s="33">
        <f xml:space="preserve"> +F53 - F65</f>
        <v>32999999</v>
      </c>
      <c r="G66" s="33">
        <f xml:space="preserve"> +G53 - G65</f>
        <v>0</v>
      </c>
      <c r="H66" s="33">
        <f t="shared" si="0"/>
        <v>-18</v>
      </c>
      <c r="I66" s="24">
        <f xml:space="preserve"> +I53 - I65</f>
        <v>0</v>
      </c>
      <c r="J66" s="33">
        <f t="shared" si="1"/>
        <v>-18</v>
      </c>
    </row>
    <row r="67" spans="2:10" ht="14.25">
      <c r="B67" s="25" t="s">
        <v>75</v>
      </c>
      <c r="C67" s="34"/>
      <c r="D67" s="35"/>
      <c r="E67" s="36">
        <f xml:space="preserve"> +E42 +E66</f>
        <v>32486173</v>
      </c>
      <c r="F67" s="36">
        <f xml:space="preserve"> +F42 +F66</f>
        <v>-1375074</v>
      </c>
      <c r="G67" s="36">
        <f xml:space="preserve"> +G42 +G66</f>
        <v>0</v>
      </c>
      <c r="H67" s="36">
        <f t="shared" si="0"/>
        <v>31111099</v>
      </c>
      <c r="I67" s="24">
        <f xml:space="preserve"> +I42 +I66</f>
        <v>0</v>
      </c>
      <c r="J67" s="36">
        <f t="shared" si="1"/>
        <v>31111099</v>
      </c>
    </row>
    <row r="68" spans="2:10" ht="14.25">
      <c r="B68" s="37" t="s">
        <v>76</v>
      </c>
      <c r="C68" s="34" t="s">
        <v>77</v>
      </c>
      <c r="D68" s="35"/>
      <c r="E68" s="36">
        <v>1094605071</v>
      </c>
      <c r="F68" s="36">
        <v>113122948</v>
      </c>
      <c r="G68" s="36"/>
      <c r="H68" s="36">
        <f t="shared" si="0"/>
        <v>1207728019</v>
      </c>
      <c r="I68" s="24">
        <v>0</v>
      </c>
      <c r="J68" s="36">
        <f t="shared" si="1"/>
        <v>1207728019</v>
      </c>
    </row>
    <row r="69" spans="2:10" ht="14.25">
      <c r="B69" s="38"/>
      <c r="C69" s="34" t="s">
        <v>78</v>
      </c>
      <c r="D69" s="35"/>
      <c r="E69" s="36">
        <f xml:space="preserve"> +E67 +E68</f>
        <v>1127091244</v>
      </c>
      <c r="F69" s="36">
        <f xml:space="preserve"> +F67 +F68</f>
        <v>111747874</v>
      </c>
      <c r="G69" s="36">
        <f xml:space="preserve"> +G67 +G68</f>
        <v>0</v>
      </c>
      <c r="H69" s="36">
        <f t="shared" si="0"/>
        <v>1238839118</v>
      </c>
      <c r="I69" s="24">
        <f xml:space="preserve"> +I67 +I68</f>
        <v>0</v>
      </c>
      <c r="J69" s="36">
        <f t="shared" si="1"/>
        <v>1238839118</v>
      </c>
    </row>
    <row r="70" spans="2:10" ht="14.25">
      <c r="B70" s="38"/>
      <c r="C70" s="34" t="s">
        <v>79</v>
      </c>
      <c r="D70" s="35"/>
      <c r="E70" s="36"/>
      <c r="F70" s="36"/>
      <c r="G70" s="36"/>
      <c r="H70" s="36">
        <f t="shared" si="0"/>
        <v>0</v>
      </c>
      <c r="I70" s="24">
        <v>0</v>
      </c>
      <c r="J70" s="36">
        <f t="shared" si="1"/>
        <v>0</v>
      </c>
    </row>
    <row r="71" spans="2:10" ht="14.25">
      <c r="B71" s="38"/>
      <c r="C71" s="34" t="s">
        <v>80</v>
      </c>
      <c r="D71" s="35"/>
      <c r="E71" s="36"/>
      <c r="F71" s="36"/>
      <c r="G71" s="36"/>
      <c r="H71" s="36">
        <f t="shared" si="0"/>
        <v>0</v>
      </c>
      <c r="I71" s="24">
        <v>0</v>
      </c>
      <c r="J71" s="36">
        <f t="shared" si="1"/>
        <v>0</v>
      </c>
    </row>
    <row r="72" spans="2:10" ht="14.25">
      <c r="B72" s="38"/>
      <c r="C72" s="34" t="s">
        <v>81</v>
      </c>
      <c r="D72" s="35"/>
      <c r="E72" s="36">
        <v>61000000</v>
      </c>
      <c r="F72" s="36"/>
      <c r="G72" s="36"/>
      <c r="H72" s="36">
        <f t="shared" si="0"/>
        <v>61000000</v>
      </c>
      <c r="I72" s="24">
        <v>0</v>
      </c>
      <c r="J72" s="36">
        <f t="shared" si="1"/>
        <v>61000000</v>
      </c>
    </row>
    <row r="73" spans="2:10" ht="14.25">
      <c r="B73" s="39"/>
      <c r="C73" s="34" t="s">
        <v>82</v>
      </c>
      <c r="D73" s="35"/>
      <c r="E73" s="36">
        <f xml:space="preserve"> +E69 +E70 +E71 - E72</f>
        <v>1066091244</v>
      </c>
      <c r="F73" s="36">
        <f xml:space="preserve"> +F69 +F70 +F71 - F72</f>
        <v>111747874</v>
      </c>
      <c r="G73" s="36">
        <f xml:space="preserve"> +G69 +G70 +G71 - G72</f>
        <v>0</v>
      </c>
      <c r="H73" s="36">
        <f t="shared" ref="H73" si="2">E73+F73+G73</f>
        <v>1177839118</v>
      </c>
      <c r="I73" s="24">
        <f xml:space="preserve"> +I69 +I70 +I71 - I72</f>
        <v>0</v>
      </c>
      <c r="J73" s="36">
        <f t="shared" ref="J73" si="3">H73-ABS(I73)</f>
        <v>1177839118</v>
      </c>
    </row>
  </sheetData>
  <mergeCells count="13">
    <mergeCell ref="B68:B73"/>
    <mergeCell ref="B26:B41"/>
    <mergeCell ref="C26:C33"/>
    <mergeCell ref="C34:C40"/>
    <mergeCell ref="B43:B66"/>
    <mergeCell ref="C43:C53"/>
    <mergeCell ref="C54:C65"/>
    <mergeCell ref="B3:J3"/>
    <mergeCell ref="B5:J5"/>
    <mergeCell ref="B7:D7"/>
    <mergeCell ref="B8:B25"/>
    <mergeCell ref="C8:C14"/>
    <mergeCell ref="C15:C24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第二号第二様式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2019-06-24T05:06:09Z</dcterms:created>
  <dcterms:modified xsi:type="dcterms:W3CDTF">2019-06-24T05:06:10Z</dcterms:modified>
</cp:coreProperties>
</file>