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第三号第一様式" sheetId="1" r:id="rId1"/>
  </sheets>
  <calcPr calcId="145621" calcMode="manual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I46" i="1"/>
  <c r="E46" i="1"/>
  <c r="I45" i="1"/>
  <c r="E45" i="1"/>
  <c r="H44" i="1"/>
  <c r="G44" i="1"/>
  <c r="I44" i="1" s="1"/>
  <c r="E44" i="1"/>
  <c r="I43" i="1"/>
  <c r="E43" i="1"/>
  <c r="I42" i="1"/>
  <c r="E42" i="1"/>
  <c r="I41" i="1"/>
  <c r="E41" i="1"/>
  <c r="H40" i="1"/>
  <c r="G40" i="1"/>
  <c r="I40" i="1" s="1"/>
  <c r="E40" i="1"/>
  <c r="I39" i="1"/>
  <c r="E39" i="1"/>
  <c r="H38" i="1"/>
  <c r="I38" i="1" s="1"/>
  <c r="G38" i="1"/>
  <c r="E38" i="1"/>
  <c r="I37" i="1"/>
  <c r="E37" i="1"/>
  <c r="H36" i="1"/>
  <c r="H51" i="1" s="1"/>
  <c r="G36" i="1"/>
  <c r="G51" i="1" s="1"/>
  <c r="I51" i="1" s="1"/>
  <c r="E36" i="1"/>
  <c r="E35" i="1"/>
  <c r="E34" i="1"/>
  <c r="I33" i="1"/>
  <c r="E33" i="1"/>
  <c r="I32" i="1"/>
  <c r="D32" i="1"/>
  <c r="C32" i="1"/>
  <c r="E32" i="1" s="1"/>
  <c r="I31" i="1"/>
  <c r="E31" i="1"/>
  <c r="I30" i="1"/>
  <c r="E30" i="1"/>
  <c r="I29" i="1"/>
  <c r="E29" i="1"/>
  <c r="I28" i="1"/>
  <c r="E28" i="1"/>
  <c r="I27" i="1"/>
  <c r="D27" i="1"/>
  <c r="D26" i="1" s="1"/>
  <c r="C27" i="1"/>
  <c r="E27" i="1" s="1"/>
  <c r="H26" i="1"/>
  <c r="G26" i="1"/>
  <c r="G34" i="1" s="1"/>
  <c r="I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34" i="1" s="1"/>
  <c r="H52" i="1" s="1"/>
  <c r="G9" i="1"/>
  <c r="I9" i="1" s="1"/>
  <c r="D9" i="1"/>
  <c r="C9" i="1"/>
  <c r="I34" i="1" l="1"/>
  <c r="G52" i="1"/>
  <c r="I52" i="1" s="1"/>
  <c r="D52" i="1"/>
  <c r="E9" i="1"/>
  <c r="I26" i="1"/>
  <c r="C26" i="1"/>
  <c r="E26" i="1" s="1"/>
  <c r="I36" i="1"/>
  <c r="C52" i="1" l="1"/>
  <c r="E52" i="1" s="1"/>
</calcChain>
</file>

<file path=xl/sharedStrings.xml><?xml version="1.0" encoding="utf-8"?>
<sst xmlns="http://schemas.openxmlformats.org/spreadsheetml/2006/main" count="95" uniqueCount="89">
  <si>
    <t>第三号第一様式（第二十七条第四項関係）</t>
    <phoneticPr fontId="4"/>
  </si>
  <si>
    <t>法人単位貸借対照表</t>
    <phoneticPr fontId="2"/>
  </si>
  <si>
    <t>平成31年3月31日現在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</si>
  <si>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</si>
  <si>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</si>
  <si>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</si>
  <si>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</si>
  <si>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</si>
  <si>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</si>
  <si>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</si>
  <si>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</si>
  <si>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</si>
  <si>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</si>
  <si>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</si>
  <si>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</si>
  <si>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</si>
  <si>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</si>
  <si>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</si>
  <si>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１年以内返済予定設備資金借入金</t>
  </si>
  <si>
    <t>　未収補助金</t>
  </si>
  <si>
    <t>　１年以内返済予定長期運営資金借入金</t>
  </si>
  <si>
    <t>　未収収益</t>
  </si>
  <si>
    <t>　１年以内返済予定リース債務</t>
  </si>
  <si>
    <t>　立替金</t>
  </si>
  <si>
    <t>　１年以内支払予定長期未払金</t>
  </si>
  <si>
    <t>　前払金</t>
  </si>
  <si>
    <t>　未払費用</t>
  </si>
  <si>
    <t>　前払費用</t>
  </si>
  <si>
    <t>　預り金</t>
  </si>
  <si>
    <t>　１年以内回収予定長期貸付金</t>
  </si>
  <si>
    <t>　職員預り金</t>
  </si>
  <si>
    <t>　短期貸付金</t>
  </si>
  <si>
    <t>　前受金</t>
  </si>
  <si>
    <t>　仮払金</t>
  </si>
  <si>
    <t>　前受収益</t>
  </si>
  <si>
    <t>　その他の流動資産</t>
  </si>
  <si>
    <t>　仮受金</t>
  </si>
  <si>
    <t>　徴収不能引当金</t>
  </si>
  <si>
    <t>　賞与引当金</t>
  </si>
  <si>
    <t>　仮払消費税</t>
  </si>
  <si>
    <t>　その他の流動負債</t>
  </si>
  <si>
    <t>　仮受消費税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</si>
  <si>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</si>
  <si>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</si>
  <si>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</si>
  <si>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</si>
  <si>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</si>
  <si>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</si>
  <si>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</si>
  <si>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</si>
  <si>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定期預金</t>
  </si>
  <si>
    <t>　退職給付引当金</t>
  </si>
  <si>
    <t>　投資有価証券</t>
  </si>
  <si>
    <t>　長期未払金</t>
  </si>
  <si>
    <t>その他の固定資産</t>
  </si>
  <si>
    <t>　長期預り金</t>
  </si>
  <si>
    <t>　その他の固定負債</t>
  </si>
  <si>
    <t>負債の部合計</t>
  </si>
  <si>
    <t>　構築物</t>
  </si>
  <si>
    <t>純資産の部</t>
  </si>
  <si>
    <t>　機械及び装置</t>
  </si>
  <si>
    <t>基本金</t>
  </si>
  <si>
    <t>　車輌運搬具</t>
  </si>
  <si>
    <t>　基本金</t>
  </si>
  <si>
    <t>　器具及び備品</t>
  </si>
  <si>
    <t>国庫補助金等特別積立金</t>
  </si>
  <si>
    <t>　建設仮勘定</t>
  </si>
  <si>
    <t>　国庫補助金等特別積立金</t>
  </si>
  <si>
    <t>　有形リース資産</t>
  </si>
  <si>
    <t>その他の積立金</t>
  </si>
  <si>
    <t>　権利</t>
  </si>
  <si>
    <t>　建設積立金</t>
  </si>
  <si>
    <t>　ソフトウェア</t>
  </si>
  <si>
    <t>　修繕積立金</t>
  </si>
  <si>
    <t>　無形リース資産</t>
  </si>
  <si>
    <t>　その他の積立金</t>
  </si>
  <si>
    <t>次期繰越活動増減差額</t>
  </si>
  <si>
    <t>　長期貸付金</t>
  </si>
  <si>
    <t>　次期繰越活動増減差額</t>
  </si>
  <si>
    <t>　退職給付引当資産</t>
  </si>
  <si>
    <t>（うち当期活動増減差額）</t>
  </si>
  <si>
    <t>　長期預り金積立資産</t>
  </si>
  <si>
    <t>　その他の積立資産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</si>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</sst>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horizontal="left" vertical="top" shrinkToFit="1"/>
    </xf>
    <xf numFmtId="176" fontId="9" fillId="0" borderId="4" xfId="1" applyNumberFormat="1" applyFont="1" applyFill="1" applyBorder="1" applyAlignment="1" applyProtection="1">
      <alignment vertical="top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5" xfId="1" applyNumberFormat="1" applyFont="1" applyFill="1" applyBorder="1" applyAlignment="1">
      <alignment horizontal="left" vertical="top" shrinkToFit="1"/>
    </xf>
    <xf numFmtId="176" fontId="9" fillId="0" borderId="5" xfId="1" applyNumberFormat="1" applyFont="1" applyFill="1" applyBorder="1" applyAlignment="1" applyProtection="1">
      <alignment vertical="top" shrinkToFit="1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0" fontId="7" fillId="0" borderId="6" xfId="1" applyNumberFormat="1" applyFont="1" applyFill="1" applyBorder="1" applyAlignment="1">
      <alignment horizontal="left" vertical="top" shrinkToFit="1"/>
    </xf>
    <xf numFmtId="176" fontId="9" fillId="0" borderId="6" xfId="1" applyNumberFormat="1" applyFont="1" applyFill="1" applyBorder="1" applyAlignment="1" applyProtection="1">
      <alignment vertical="top" shrinkToFit="1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NumberFormat="1" applyFont="1" applyFill="1" applyBorder="1" applyAlignment="1">
      <alignment horizontal="center" vertical="center" shrinkToFit="1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0" borderId="7" xfId="1" applyNumberFormat="1" applyFont="1" applyFill="1" applyBorder="1" applyAlignment="1">
      <alignment horizontal="left" vertical="top" shrinkToFit="1"/>
    </xf>
    <xf numFmtId="176" fontId="9" fillId="0" borderId="7" xfId="1" applyNumberFormat="1" applyFont="1" applyFill="1" applyBorder="1" applyAlignment="1" applyProtection="1">
      <alignment vertical="top" shrinkToFit="1"/>
      <protection locked="0"/>
    </xf>
    <xf numFmtId="0" fontId="7" fillId="0" borderId="4" xfId="1" applyNumberFormat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showGridLines="0" tabSelected="1" workbookViewId="0"/>
  </sheetViews>
  <sheetFormatPr defaultRowHeight="13.5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ht="14.25">
      <c r="B1" s="1"/>
      <c r="C1" s="1"/>
      <c r="D1" s="1"/>
      <c r="E1" s="1"/>
      <c r="F1" s="1"/>
      <c r="G1" s="1"/>
      <c r="H1" s="1"/>
      <c r="I1" s="1"/>
    </row>
    <row r="2" spans="2:9" ht="21">
      <c r="B2" s="2"/>
      <c r="C2" s="1"/>
      <c r="D2" s="1"/>
      <c r="E2" s="1"/>
      <c r="F2" s="1"/>
      <c r="G2" s="1"/>
      <c r="H2" s="3"/>
      <c r="I2" s="3" t="s">
        <v>0</v>
      </c>
    </row>
    <row r="3" spans="2:9" ht="21">
      <c r="B3" s="4" t="s">
        <v>1</v>
      </c>
      <c r="C3" s="4"/>
      <c r="D3" s="4"/>
      <c r="E3" s="4"/>
      <c r="F3" s="4"/>
      <c r="G3" s="4"/>
      <c r="H3" s="4"/>
      <c r="I3" s="4"/>
    </row>
    <row r="4" spans="2:9" ht="21">
      <c r="B4" s="5"/>
      <c r="C4" s="2"/>
      <c r="D4" s="1"/>
      <c r="E4" s="1"/>
      <c r="F4" s="1"/>
      <c r="G4" s="1"/>
      <c r="H4" s="1"/>
      <c r="I4" s="1"/>
    </row>
    <row r="5" spans="2:9" ht="21">
      <c r="B5" s="6" t="s">
        <v>2</v>
      </c>
      <c r="C5" s="6"/>
      <c r="D5" s="6"/>
      <c r="E5" s="6"/>
      <c r="F5" s="6"/>
      <c r="G5" s="6"/>
      <c r="H5" s="6"/>
      <c r="I5" s="6"/>
    </row>
    <row r="6" spans="2:9" ht="15.75">
      <c r="B6" s="7"/>
      <c r="C6" s="1"/>
      <c r="D6" s="1"/>
      <c r="E6" s="1"/>
      <c r="F6" s="1"/>
      <c r="G6" s="1"/>
      <c r="H6" s="1"/>
      <c r="I6" s="8" t="s">
        <v>3</v>
      </c>
    </row>
    <row r="7" spans="2:9" ht="14.25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ht="14.25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ht="14.25">
      <c r="B9" s="14" t="s">
        <v>9</v>
      </c>
      <c r="C9" s="15">
        <f>+C10+C11+C12+C13+C14+C15+C16+C17+C18+C19+C20+C21+C22-ABS(C23)+C24</f>
        <v>730604223</v>
      </c>
      <c r="D9" s="16">
        <f>+D10+D11+D12+D13+D14+D15+D16+D17+D18+D19+D20+D21+D22-ABS(D23)+D24</f>
        <v>727209106</v>
      </c>
      <c r="E9" s="15">
        <f>C9-D9</f>
        <v>3395117</v>
      </c>
      <c r="F9" s="14" t="s">
        <v>10</v>
      </c>
      <c r="G9" s="15">
        <f>+G10+G11+G12+G13+G14+G15+G16+G17+G18+G19+G20+G21+G22+G23+G24+G25</f>
        <v>332163742</v>
      </c>
      <c r="H9" s="16">
        <f>+H10+H11+H12+H13+H14+H15+H16+H17+H18+H19+H20+H21+H22+H23+H24+H25</f>
        <v>328363563</v>
      </c>
      <c r="I9" s="15">
        <f>G9-H9</f>
        <v>3800179</v>
      </c>
    </row>
    <row r="10" spans="2:9" ht="14.25">
      <c r="B10" s="17" t="s">
        <v>11</v>
      </c>
      <c r="C10" s="18">
        <v>428396285</v>
      </c>
      <c r="D10" s="19">
        <v>420470572</v>
      </c>
      <c r="E10" s="18">
        <f t="shared" ref="E10:E52" si="0">C10-D10</f>
        <v>7925713</v>
      </c>
      <c r="F10" s="17" t="s">
        <v>12</v>
      </c>
      <c r="G10" s="18"/>
      <c r="H10" s="19">
        <v>0</v>
      </c>
      <c r="I10" s="18">
        <f t="shared" ref="I10:I52" si="1">G10-H10</f>
        <v>0</v>
      </c>
    </row>
    <row r="11" spans="2:9" ht="14.25">
      <c r="B11" s="20" t="s">
        <v>13</v>
      </c>
      <c r="C11" s="21"/>
      <c r="D11" s="22">
        <v>0</v>
      </c>
      <c r="E11" s="21">
        <f t="shared" si="0"/>
        <v>0</v>
      </c>
      <c r="F11" s="20" t="s">
        <v>14</v>
      </c>
      <c r="G11" s="21">
        <v>27067694</v>
      </c>
      <c r="H11" s="22">
        <v>31233857</v>
      </c>
      <c r="I11" s="21">
        <f t="shared" si="1"/>
        <v>-4166163</v>
      </c>
    </row>
    <row r="12" spans="2:9" ht="14.25">
      <c r="B12" s="20" t="s">
        <v>15</v>
      </c>
      <c r="C12" s="21">
        <v>291526433</v>
      </c>
      <c r="D12" s="22">
        <v>300233762</v>
      </c>
      <c r="E12" s="21">
        <f t="shared" si="0"/>
        <v>-8707329</v>
      </c>
      <c r="F12" s="20" t="s">
        <v>16</v>
      </c>
      <c r="G12" s="21">
        <v>510400</v>
      </c>
      <c r="H12" s="22">
        <v>876300</v>
      </c>
      <c r="I12" s="21">
        <f t="shared" si="1"/>
        <v>-365900</v>
      </c>
    </row>
    <row r="13" spans="2:9" ht="14.25">
      <c r="B13" s="20" t="s">
        <v>17</v>
      </c>
      <c r="C13" s="21"/>
      <c r="D13" s="22">
        <v>0</v>
      </c>
      <c r="E13" s="21">
        <f t="shared" si="0"/>
        <v>0</v>
      </c>
      <c r="F13" s="20" t="s">
        <v>18</v>
      </c>
      <c r="G13" s="21">
        <v>56000000</v>
      </c>
      <c r="H13" s="22">
        <v>56000000</v>
      </c>
      <c r="I13" s="21">
        <f t="shared" si="1"/>
        <v>0</v>
      </c>
    </row>
    <row r="14" spans="2:9" ht="14.25">
      <c r="B14" s="20" t="s">
        <v>19</v>
      </c>
      <c r="C14" s="21"/>
      <c r="D14" s="22">
        <v>0</v>
      </c>
      <c r="E14" s="21">
        <f t="shared" si="0"/>
        <v>0</v>
      </c>
      <c r="F14" s="20" t="s">
        <v>20</v>
      </c>
      <c r="G14" s="21"/>
      <c r="H14" s="22">
        <v>0</v>
      </c>
      <c r="I14" s="21">
        <f t="shared" si="1"/>
        <v>0</v>
      </c>
    </row>
    <row r="15" spans="2:9" ht="14.25">
      <c r="B15" s="20" t="s">
        <v>21</v>
      </c>
      <c r="C15" s="21">
        <v>1122861</v>
      </c>
      <c r="D15" s="22">
        <v>1178940</v>
      </c>
      <c r="E15" s="21">
        <f t="shared" si="0"/>
        <v>-56079</v>
      </c>
      <c r="F15" s="20" t="s">
        <v>22</v>
      </c>
      <c r="G15" s="21">
        <v>5163648</v>
      </c>
      <c r="H15" s="22">
        <v>5609067</v>
      </c>
      <c r="I15" s="21">
        <f t="shared" si="1"/>
        <v>-445419</v>
      </c>
    </row>
    <row r="16" spans="2:9" ht="14.25">
      <c r="B16" s="20" t="s">
        <v>23</v>
      </c>
      <c r="C16" s="21">
        <v>9729386</v>
      </c>
      <c r="D16" s="22">
        <v>3715188</v>
      </c>
      <c r="E16" s="21">
        <f t="shared" si="0"/>
        <v>6014198</v>
      </c>
      <c r="F16" s="20" t="s">
        <v>24</v>
      </c>
      <c r="G16" s="21">
        <v>14025750</v>
      </c>
      <c r="H16" s="22">
        <v>13424122</v>
      </c>
      <c r="I16" s="21">
        <f t="shared" si="1"/>
        <v>601628</v>
      </c>
    </row>
    <row r="17" spans="2:9" ht="14.25">
      <c r="B17" s="20" t="s">
        <v>25</v>
      </c>
      <c r="C17" s="21"/>
      <c r="D17" s="22">
        <v>0</v>
      </c>
      <c r="E17" s="21">
        <f t="shared" si="0"/>
        <v>0</v>
      </c>
      <c r="F17" s="20" t="s">
        <v>26</v>
      </c>
      <c r="G17" s="21">
        <v>151763012</v>
      </c>
      <c r="H17" s="22">
        <v>151622128</v>
      </c>
      <c r="I17" s="21">
        <f t="shared" si="1"/>
        <v>140884</v>
      </c>
    </row>
    <row r="18" spans="2:9" ht="14.25">
      <c r="B18" s="20" t="s">
        <v>27</v>
      </c>
      <c r="C18" s="21">
        <v>42680</v>
      </c>
      <c r="D18" s="22">
        <v>1610644</v>
      </c>
      <c r="E18" s="21">
        <f t="shared" si="0"/>
        <v>-1567964</v>
      </c>
      <c r="F18" s="20" t="s">
        <v>28</v>
      </c>
      <c r="G18" s="21">
        <v>6386945</v>
      </c>
      <c r="H18" s="22">
        <v>47665</v>
      </c>
      <c r="I18" s="21">
        <f t="shared" si="1"/>
        <v>6339280</v>
      </c>
    </row>
    <row r="19" spans="2:9" ht="14.25">
      <c r="B19" s="20" t="s">
        <v>29</v>
      </c>
      <c r="C19" s="21"/>
      <c r="D19" s="22">
        <v>0</v>
      </c>
      <c r="E19" s="21">
        <f t="shared" si="0"/>
        <v>0</v>
      </c>
      <c r="F19" s="20" t="s">
        <v>30</v>
      </c>
      <c r="G19" s="21">
        <v>14425293</v>
      </c>
      <c r="H19" s="22">
        <v>14578424</v>
      </c>
      <c r="I19" s="21">
        <f t="shared" si="1"/>
        <v>-153131</v>
      </c>
    </row>
    <row r="20" spans="2:9" ht="14.25">
      <c r="B20" s="20" t="s">
        <v>31</v>
      </c>
      <c r="C20" s="21"/>
      <c r="D20" s="22">
        <v>0</v>
      </c>
      <c r="E20" s="21">
        <f t="shared" si="0"/>
        <v>0</v>
      </c>
      <c r="F20" s="20" t="s">
        <v>32</v>
      </c>
      <c r="G20" s="21"/>
      <c r="H20" s="22">
        <v>0</v>
      </c>
      <c r="I20" s="21">
        <f t="shared" si="1"/>
        <v>0</v>
      </c>
    </row>
    <row r="21" spans="2:9" ht="14.25">
      <c r="B21" s="20" t="s">
        <v>33</v>
      </c>
      <c r="C21" s="21"/>
      <c r="D21" s="22">
        <v>0</v>
      </c>
      <c r="E21" s="21">
        <f t="shared" si="0"/>
        <v>0</v>
      </c>
      <c r="F21" s="20" t="s">
        <v>34</v>
      </c>
      <c r="G21" s="21"/>
      <c r="H21" s="22">
        <v>0</v>
      </c>
      <c r="I21" s="21">
        <f t="shared" si="1"/>
        <v>0</v>
      </c>
    </row>
    <row r="22" spans="2:9" ht="14.25">
      <c r="B22" s="20" t="s">
        <v>35</v>
      </c>
      <c r="C22" s="21"/>
      <c r="D22" s="22">
        <v>0</v>
      </c>
      <c r="E22" s="21">
        <f t="shared" si="0"/>
        <v>0</v>
      </c>
      <c r="F22" s="20" t="s">
        <v>36</v>
      </c>
      <c r="G22" s="21"/>
      <c r="H22" s="22">
        <v>0</v>
      </c>
      <c r="I22" s="21">
        <f t="shared" si="1"/>
        <v>0</v>
      </c>
    </row>
    <row r="23" spans="2:9" ht="14.25">
      <c r="B23" s="20" t="s">
        <v>37</v>
      </c>
      <c r="C23" s="21">
        <v>-213422</v>
      </c>
      <c r="D23" s="22">
        <v>0</v>
      </c>
      <c r="E23" s="21">
        <f t="shared" si="0"/>
        <v>-213422</v>
      </c>
      <c r="F23" s="20" t="s">
        <v>38</v>
      </c>
      <c r="G23" s="21">
        <v>56821000</v>
      </c>
      <c r="H23" s="22">
        <v>54972000</v>
      </c>
      <c r="I23" s="21">
        <f t="shared" si="1"/>
        <v>1849000</v>
      </c>
    </row>
    <row r="24" spans="2:9" ht="14.25">
      <c r="B24" s="20" t="s">
        <v>39</v>
      </c>
      <c r="C24" s="21"/>
      <c r="D24" s="22">
        <v>0</v>
      </c>
      <c r="E24" s="21">
        <f t="shared" si="0"/>
        <v>0</v>
      </c>
      <c r="F24" s="20" t="s">
        <v>40</v>
      </c>
      <c r="G24" s="21"/>
      <c r="H24" s="22">
        <v>0</v>
      </c>
      <c r="I24" s="21">
        <f t="shared" si="1"/>
        <v>0</v>
      </c>
    </row>
    <row r="25" spans="2:9" ht="14.25">
      <c r="B25" s="20"/>
      <c r="C25" s="21"/>
      <c r="D25" s="21"/>
      <c r="E25" s="21"/>
      <c r="F25" s="20" t="s">
        <v>41</v>
      </c>
      <c r="G25" s="21"/>
      <c r="H25" s="22">
        <v>0</v>
      </c>
      <c r="I25" s="21">
        <f t="shared" si="1"/>
        <v>0</v>
      </c>
    </row>
    <row r="26" spans="2:9" ht="14.25">
      <c r="B26" s="14" t="s">
        <v>42</v>
      </c>
      <c r="C26" s="15">
        <f>+C27 +C32</f>
        <v>2987159972</v>
      </c>
      <c r="D26" s="16">
        <f>+D27 +D32</f>
        <v>3054130673</v>
      </c>
      <c r="E26" s="15">
        <f t="shared" si="0"/>
        <v>-66970701</v>
      </c>
      <c r="F26" s="14" t="s">
        <v>43</v>
      </c>
      <c r="G26" s="15">
        <f>+G27+G28+G29+G30+G31+G32+G33</f>
        <v>601980139</v>
      </c>
      <c r="H26" s="16">
        <f>+H27+H28+H29+H30+H31+H32+H33</f>
        <v>666050538</v>
      </c>
      <c r="I26" s="15">
        <f t="shared" si="1"/>
        <v>-64070399</v>
      </c>
    </row>
    <row r="27" spans="2:9" ht="14.25">
      <c r="B27" s="14" t="s">
        <v>44</v>
      </c>
      <c r="C27" s="15">
        <f>+C28+C29+C30+C31</f>
        <v>2134597126</v>
      </c>
      <c r="D27" s="16">
        <f>+D28+D29+D30+D31</f>
        <v>2227829676</v>
      </c>
      <c r="E27" s="15">
        <f t="shared" si="0"/>
        <v>-93232550</v>
      </c>
      <c r="F27" s="17" t="s">
        <v>45</v>
      </c>
      <c r="G27" s="18">
        <v>471000000</v>
      </c>
      <c r="H27" s="19">
        <v>527000000</v>
      </c>
      <c r="I27" s="18">
        <f t="shared" si="1"/>
        <v>-56000000</v>
      </c>
    </row>
    <row r="28" spans="2:9" ht="14.25">
      <c r="B28" s="17" t="s">
        <v>46</v>
      </c>
      <c r="C28" s="18">
        <v>694247352</v>
      </c>
      <c r="D28" s="19">
        <v>694247352</v>
      </c>
      <c r="E28" s="18">
        <f t="shared" si="0"/>
        <v>0</v>
      </c>
      <c r="F28" s="20" t="s">
        <v>47</v>
      </c>
      <c r="G28" s="21"/>
      <c r="H28" s="22">
        <v>0</v>
      </c>
      <c r="I28" s="21">
        <f t="shared" si="1"/>
        <v>0</v>
      </c>
    </row>
    <row r="29" spans="2:9" ht="14.25">
      <c r="B29" s="20" t="s">
        <v>48</v>
      </c>
      <c r="C29" s="21">
        <v>1439349774</v>
      </c>
      <c r="D29" s="22">
        <v>1532582324</v>
      </c>
      <c r="E29" s="21">
        <f t="shared" si="0"/>
        <v>-93232550</v>
      </c>
      <c r="F29" s="20" t="s">
        <v>49</v>
      </c>
      <c r="G29" s="21">
        <v>7296066</v>
      </c>
      <c r="H29" s="22">
        <v>11984946</v>
      </c>
      <c r="I29" s="21">
        <f t="shared" si="1"/>
        <v>-4688880</v>
      </c>
    </row>
    <row r="30" spans="2:9" ht="14.25">
      <c r="B30" s="20" t="s">
        <v>50</v>
      </c>
      <c r="C30" s="21">
        <v>1000000</v>
      </c>
      <c r="D30" s="22">
        <v>1000000</v>
      </c>
      <c r="E30" s="21">
        <f t="shared" si="0"/>
        <v>0</v>
      </c>
      <c r="F30" s="20" t="s">
        <v>51</v>
      </c>
      <c r="G30" s="21">
        <v>96723840</v>
      </c>
      <c r="H30" s="22">
        <v>100175400</v>
      </c>
      <c r="I30" s="21">
        <f t="shared" si="1"/>
        <v>-3451560</v>
      </c>
    </row>
    <row r="31" spans="2:9" ht="14.25">
      <c r="B31" s="20" t="s">
        <v>52</v>
      </c>
      <c r="C31" s="21"/>
      <c r="D31" s="22">
        <v>0</v>
      </c>
      <c r="E31" s="21">
        <f t="shared" si="0"/>
        <v>0</v>
      </c>
      <c r="F31" s="20" t="s">
        <v>53</v>
      </c>
      <c r="G31" s="21">
        <v>26960233</v>
      </c>
      <c r="H31" s="22">
        <v>26890192</v>
      </c>
      <c r="I31" s="21">
        <f t="shared" si="1"/>
        <v>70041</v>
      </c>
    </row>
    <row r="32" spans="2:9" ht="14.25">
      <c r="B32" s="14" t="s">
        <v>54</v>
      </c>
      <c r="C32" s="15">
        <f>+C33+C34+C35+C36+C37+C38+C39+C40+C41+C42+C43+C44+C45+C46+C47+C48+C49+C50+C51</f>
        <v>852562846</v>
      </c>
      <c r="D32" s="16">
        <f>+D33+D34+D35+D36+D37+D38+D39+D40+D41+D42+D43+D44+D45+D46+D47+D48+D49+D50+D51</f>
        <v>826300997</v>
      </c>
      <c r="E32" s="15">
        <f t="shared" si="0"/>
        <v>26261849</v>
      </c>
      <c r="F32" s="20" t="s">
        <v>55</v>
      </c>
      <c r="G32" s="21"/>
      <c r="H32" s="22">
        <v>0</v>
      </c>
      <c r="I32" s="21">
        <f t="shared" si="1"/>
        <v>0</v>
      </c>
    </row>
    <row r="33" spans="2:9" ht="14.25">
      <c r="B33" s="17" t="s">
        <v>46</v>
      </c>
      <c r="C33" s="18">
        <v>31700000</v>
      </c>
      <c r="D33" s="19">
        <v>31700000</v>
      </c>
      <c r="E33" s="18">
        <f t="shared" si="0"/>
        <v>0</v>
      </c>
      <c r="F33" s="20" t="s">
        <v>56</v>
      </c>
      <c r="G33" s="21"/>
      <c r="H33" s="22">
        <v>0</v>
      </c>
      <c r="I33" s="21">
        <f t="shared" si="1"/>
        <v>0</v>
      </c>
    </row>
    <row r="34" spans="2:9" ht="14.25">
      <c r="B34" s="20" t="s">
        <v>48</v>
      </c>
      <c r="C34" s="21">
        <v>254789930</v>
      </c>
      <c r="D34" s="22">
        <v>268378204</v>
      </c>
      <c r="E34" s="21">
        <f t="shared" si="0"/>
        <v>-13588274</v>
      </c>
      <c r="F34" s="14" t="s">
        <v>57</v>
      </c>
      <c r="G34" s="15">
        <f>+G9 +G26</f>
        <v>934143881</v>
      </c>
      <c r="H34" s="15">
        <f>+H9 +H26</f>
        <v>994414101</v>
      </c>
      <c r="I34" s="15">
        <f t="shared" si="1"/>
        <v>-60270220</v>
      </c>
    </row>
    <row r="35" spans="2:9" ht="14.25">
      <c r="B35" s="20" t="s">
        <v>58</v>
      </c>
      <c r="C35" s="21">
        <v>56906929</v>
      </c>
      <c r="D35" s="22">
        <v>63451788</v>
      </c>
      <c r="E35" s="21">
        <f t="shared" si="0"/>
        <v>-6544859</v>
      </c>
      <c r="F35" s="23" t="s">
        <v>59</v>
      </c>
      <c r="G35" s="24"/>
      <c r="H35" s="24"/>
      <c r="I35" s="25"/>
    </row>
    <row r="36" spans="2:9" ht="14.25">
      <c r="B36" s="20" t="s">
        <v>60</v>
      </c>
      <c r="C36" s="21"/>
      <c r="D36" s="22">
        <v>0</v>
      </c>
      <c r="E36" s="21">
        <f t="shared" si="0"/>
        <v>0</v>
      </c>
      <c r="F36" s="17" t="s">
        <v>61</v>
      </c>
      <c r="G36" s="18">
        <f>+G37</f>
        <v>740550260</v>
      </c>
      <c r="H36" s="19">
        <f>+H37</f>
        <v>740550260</v>
      </c>
      <c r="I36" s="18">
        <f t="shared" si="1"/>
        <v>0</v>
      </c>
    </row>
    <row r="37" spans="2:9" ht="14.25">
      <c r="B37" s="20" t="s">
        <v>62</v>
      </c>
      <c r="C37" s="21">
        <v>25055177</v>
      </c>
      <c r="D37" s="22">
        <v>26122915</v>
      </c>
      <c r="E37" s="21">
        <f t="shared" si="0"/>
        <v>-1067738</v>
      </c>
      <c r="F37" s="20" t="s">
        <v>63</v>
      </c>
      <c r="G37" s="21">
        <v>740550260</v>
      </c>
      <c r="H37" s="22">
        <v>740550260</v>
      </c>
      <c r="I37" s="21">
        <f t="shared" si="1"/>
        <v>0</v>
      </c>
    </row>
    <row r="38" spans="2:9" ht="14.25">
      <c r="B38" s="20" t="s">
        <v>64</v>
      </c>
      <c r="C38" s="21">
        <v>46913473</v>
      </c>
      <c r="D38" s="22">
        <v>51804041</v>
      </c>
      <c r="E38" s="21">
        <f t="shared" si="0"/>
        <v>-4890568</v>
      </c>
      <c r="F38" s="20" t="s">
        <v>65</v>
      </c>
      <c r="G38" s="21">
        <f>+G39</f>
        <v>538230936</v>
      </c>
      <c r="H38" s="22">
        <f>+H39</f>
        <v>572647399</v>
      </c>
      <c r="I38" s="21">
        <f t="shared" si="1"/>
        <v>-34416463</v>
      </c>
    </row>
    <row r="39" spans="2:9" ht="14.25">
      <c r="B39" s="20" t="s">
        <v>66</v>
      </c>
      <c r="C39" s="21"/>
      <c r="D39" s="22">
        <v>0</v>
      </c>
      <c r="E39" s="21">
        <f t="shared" si="0"/>
        <v>0</v>
      </c>
      <c r="F39" s="20" t="s">
        <v>67</v>
      </c>
      <c r="G39" s="21">
        <v>538230936</v>
      </c>
      <c r="H39" s="22">
        <v>572647399</v>
      </c>
      <c r="I39" s="21">
        <f t="shared" si="1"/>
        <v>-34416463</v>
      </c>
    </row>
    <row r="40" spans="2:9" ht="14.25">
      <c r="B40" s="20" t="s">
        <v>68</v>
      </c>
      <c r="C40" s="21"/>
      <c r="D40" s="22">
        <v>547155</v>
      </c>
      <c r="E40" s="21">
        <f t="shared" si="0"/>
        <v>-547155</v>
      </c>
      <c r="F40" s="20" t="s">
        <v>69</v>
      </c>
      <c r="G40" s="21">
        <f>+G41+G42+G43</f>
        <v>327000000</v>
      </c>
      <c r="H40" s="22">
        <f>+H41+H42+H43</f>
        <v>266000000</v>
      </c>
      <c r="I40" s="21">
        <f t="shared" si="1"/>
        <v>61000000</v>
      </c>
    </row>
    <row r="41" spans="2:9" ht="14.25">
      <c r="B41" s="20" t="s">
        <v>70</v>
      </c>
      <c r="C41" s="21"/>
      <c r="D41" s="22">
        <v>0</v>
      </c>
      <c r="E41" s="21">
        <f t="shared" si="0"/>
        <v>0</v>
      </c>
      <c r="F41" s="20" t="s">
        <v>71</v>
      </c>
      <c r="G41" s="21">
        <v>277000000</v>
      </c>
      <c r="H41" s="22">
        <v>216000000</v>
      </c>
      <c r="I41" s="21">
        <f t="shared" si="1"/>
        <v>61000000</v>
      </c>
    </row>
    <row r="42" spans="2:9" ht="14.25">
      <c r="B42" s="20" t="s">
        <v>72</v>
      </c>
      <c r="C42" s="21"/>
      <c r="D42" s="22">
        <v>0</v>
      </c>
      <c r="E42" s="21">
        <f t="shared" si="0"/>
        <v>0</v>
      </c>
      <c r="F42" s="20" t="s">
        <v>73</v>
      </c>
      <c r="G42" s="21">
        <v>50000000</v>
      </c>
      <c r="H42" s="22">
        <v>50000000</v>
      </c>
      <c r="I42" s="21">
        <f t="shared" si="1"/>
        <v>0</v>
      </c>
    </row>
    <row r="43" spans="2:9" ht="14.25">
      <c r="B43" s="20" t="s">
        <v>74</v>
      </c>
      <c r="C43" s="21">
        <v>12459724</v>
      </c>
      <c r="D43" s="22">
        <v>17046863</v>
      </c>
      <c r="E43" s="21">
        <f t="shared" si="0"/>
        <v>-4587139</v>
      </c>
      <c r="F43" s="20" t="s">
        <v>75</v>
      </c>
      <c r="G43" s="21"/>
      <c r="H43" s="22">
        <v>0</v>
      </c>
      <c r="I43" s="21">
        <f t="shared" si="1"/>
        <v>0</v>
      </c>
    </row>
    <row r="44" spans="2:9" ht="14.25">
      <c r="B44" s="20" t="s">
        <v>52</v>
      </c>
      <c r="C44" s="21"/>
      <c r="D44" s="22">
        <v>0</v>
      </c>
      <c r="E44" s="21">
        <f t="shared" si="0"/>
        <v>0</v>
      </c>
      <c r="F44" s="20" t="s">
        <v>76</v>
      </c>
      <c r="G44" s="21">
        <f>+G45</f>
        <v>1177839118</v>
      </c>
      <c r="H44" s="22">
        <f>+H45</f>
        <v>1207728019</v>
      </c>
      <c r="I44" s="21">
        <f t="shared" si="1"/>
        <v>-29888901</v>
      </c>
    </row>
    <row r="45" spans="2:9" ht="14.25">
      <c r="B45" s="20" t="s">
        <v>77</v>
      </c>
      <c r="C45" s="21"/>
      <c r="D45" s="22">
        <v>0</v>
      </c>
      <c r="E45" s="21">
        <f t="shared" si="0"/>
        <v>0</v>
      </c>
      <c r="F45" s="20" t="s">
        <v>78</v>
      </c>
      <c r="G45" s="21">
        <v>1177839118</v>
      </c>
      <c r="H45" s="22">
        <v>1207728019</v>
      </c>
      <c r="I45" s="21">
        <f t="shared" si="1"/>
        <v>-29888901</v>
      </c>
    </row>
    <row r="46" spans="2:9" ht="14.25">
      <c r="B46" s="20" t="s">
        <v>79</v>
      </c>
      <c r="C46" s="21">
        <v>96723840</v>
      </c>
      <c r="D46" s="22">
        <v>100175400</v>
      </c>
      <c r="E46" s="21">
        <f t="shared" si="0"/>
        <v>-3451560</v>
      </c>
      <c r="F46" s="20" t="s">
        <v>80</v>
      </c>
      <c r="G46" s="21">
        <v>31111099</v>
      </c>
      <c r="H46" s="22">
        <v>55136299</v>
      </c>
      <c r="I46" s="21">
        <f t="shared" si="1"/>
        <v>-24025200</v>
      </c>
    </row>
    <row r="47" spans="2:9" ht="14.25">
      <c r="B47" s="20" t="s">
        <v>81</v>
      </c>
      <c r="C47" s="21"/>
      <c r="D47" s="22">
        <v>0</v>
      </c>
      <c r="E47" s="21">
        <f t="shared" si="0"/>
        <v>0</v>
      </c>
      <c r="F47" s="20"/>
      <c r="G47" s="21"/>
      <c r="H47" s="21"/>
      <c r="I47" s="21"/>
    </row>
    <row r="48" spans="2:9" ht="14.25">
      <c r="B48" s="20" t="s">
        <v>82</v>
      </c>
      <c r="C48" s="21">
        <v>327000000</v>
      </c>
      <c r="D48" s="22">
        <v>266000000</v>
      </c>
      <c r="E48" s="21">
        <f t="shared" si="0"/>
        <v>61000000</v>
      </c>
      <c r="F48" s="20"/>
      <c r="G48" s="21"/>
      <c r="H48" s="21"/>
      <c r="I48" s="21"/>
    </row>
    <row r="49" spans="2:9" ht="14.25">
      <c r="B49" s="20" t="s">
        <v>83</v>
      </c>
      <c r="C49" s="21">
        <v>20000</v>
      </c>
      <c r="D49" s="22">
        <v>20000</v>
      </c>
      <c r="E49" s="21">
        <f t="shared" si="0"/>
        <v>0</v>
      </c>
      <c r="F49" s="20"/>
      <c r="G49" s="21"/>
      <c r="H49" s="21"/>
      <c r="I49" s="21"/>
    </row>
    <row r="50" spans="2:9" ht="14.25">
      <c r="B50" s="20" t="s">
        <v>84</v>
      </c>
      <c r="C50" s="21"/>
      <c r="D50" s="22">
        <v>0</v>
      </c>
      <c r="E50" s="21">
        <f t="shared" si="0"/>
        <v>0</v>
      </c>
      <c r="F50" s="26"/>
      <c r="G50" s="27"/>
      <c r="H50" s="27"/>
      <c r="I50" s="27"/>
    </row>
    <row r="51" spans="2:9" ht="14.25">
      <c r="B51" s="20" t="s">
        <v>85</v>
      </c>
      <c r="C51" s="21">
        <v>993773</v>
      </c>
      <c r="D51" s="22">
        <v>1054631</v>
      </c>
      <c r="E51" s="21">
        <f t="shared" si="0"/>
        <v>-60858</v>
      </c>
      <c r="F51" s="14" t="s">
        <v>86</v>
      </c>
      <c r="G51" s="15">
        <f>+G36 +G38 +G40 +G44</f>
        <v>2783620314</v>
      </c>
      <c r="H51" s="15">
        <f>+H36 +H38 +H40 +H44</f>
        <v>2786925678</v>
      </c>
      <c r="I51" s="15">
        <f t="shared" si="1"/>
        <v>-3305364</v>
      </c>
    </row>
    <row r="52" spans="2:9" ht="14.25">
      <c r="B52" s="14" t="s">
        <v>87</v>
      </c>
      <c r="C52" s="15">
        <f>+C9 +C26</f>
        <v>3717764195</v>
      </c>
      <c r="D52" s="15">
        <f>+D9 +D26</f>
        <v>3781339779</v>
      </c>
      <c r="E52" s="15">
        <f t="shared" si="0"/>
        <v>-63575584</v>
      </c>
      <c r="F52" s="28" t="s">
        <v>88</v>
      </c>
      <c r="G52" s="29">
        <f>+G34 +G51</f>
        <v>3717764195</v>
      </c>
      <c r="H52" s="29">
        <f>+H34 +H51</f>
        <v>3781339779</v>
      </c>
      <c r="I52" s="29">
        <f t="shared" si="1"/>
        <v>-63575584</v>
      </c>
    </row>
  </sheetData>
  <mergeCells count="5">
    <mergeCell ref="B3:I3"/>
    <mergeCell ref="B5:I5"/>
    <mergeCell ref="B7:E7"/>
    <mergeCell ref="F7:I7"/>
    <mergeCell ref="F35:I35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第三号第一様式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uchima</dc:creator>
  <cp:lastModifiedBy>uchima</cp:lastModifiedBy>
  <dcterms:created xsi:type="dcterms:W3CDTF">2019-06-24T05:06:14Z</dcterms:created>
  <dcterms:modified xsi:type="dcterms:W3CDTF">2019-06-24T05:06:15Z</dcterms:modified>
</cp:coreProperties>
</file>