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605"/>
  </bookViews>
  <sheets>
    <sheet name="第三号第二様式" sheetId="1" r:id="rId1"/>
  </sheets>
  <calcPr calcId="145621" calcMode="manual"/>
</workbook>
</file>

<file path=xl/calcChain.xml><?xml version="1.0" encoding="utf-8"?>
<calcChain xmlns="http://schemas.openxmlformats.org/spreadsheetml/2006/main">
  <c r="G97" i="1" l="1"/>
  <c r="C97" i="1"/>
  <c r="F96" i="1"/>
  <c r="H96" i="1" s="1"/>
  <c r="F95" i="1"/>
  <c r="H95" i="1" s="1"/>
  <c r="G94" i="1"/>
  <c r="E94" i="1"/>
  <c r="D94" i="1"/>
  <c r="C94" i="1"/>
  <c r="F94" i="1" s="1"/>
  <c r="H94" i="1" s="1"/>
  <c r="F93" i="1"/>
  <c r="H93" i="1" s="1"/>
  <c r="F92" i="1"/>
  <c r="H92" i="1" s="1"/>
  <c r="F91" i="1"/>
  <c r="H91" i="1" s="1"/>
  <c r="G90" i="1"/>
  <c r="E90" i="1"/>
  <c r="D90" i="1"/>
  <c r="C90" i="1"/>
  <c r="F90" i="1" s="1"/>
  <c r="H90" i="1" s="1"/>
  <c r="F89" i="1"/>
  <c r="H89" i="1" s="1"/>
  <c r="G88" i="1"/>
  <c r="E88" i="1"/>
  <c r="D88" i="1"/>
  <c r="C88" i="1"/>
  <c r="F88" i="1" s="1"/>
  <c r="H88" i="1" s="1"/>
  <c r="F87" i="1"/>
  <c r="H87" i="1" s="1"/>
  <c r="G86" i="1"/>
  <c r="E86" i="1"/>
  <c r="E97" i="1" s="1"/>
  <c r="D86" i="1"/>
  <c r="D97" i="1" s="1"/>
  <c r="C86" i="1"/>
  <c r="F86" i="1" s="1"/>
  <c r="H86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G75" i="1"/>
  <c r="E75" i="1"/>
  <c r="D75" i="1"/>
  <c r="C75" i="1"/>
  <c r="F75" i="1" s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G56" i="1"/>
  <c r="G84" i="1" s="1"/>
  <c r="G98" i="1" s="1"/>
  <c r="E56" i="1"/>
  <c r="E84" i="1" s="1"/>
  <c r="E98" i="1" s="1"/>
  <c r="D56" i="1"/>
  <c r="D84" i="1" s="1"/>
  <c r="C56" i="1"/>
  <c r="F56" i="1" s="1"/>
  <c r="H56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G33" i="1"/>
  <c r="E33" i="1"/>
  <c r="D33" i="1"/>
  <c r="C33" i="1"/>
  <c r="F33" i="1" s="1"/>
  <c r="H33" i="1" s="1"/>
  <c r="F32" i="1"/>
  <c r="H32" i="1" s="1"/>
  <c r="F31" i="1"/>
  <c r="H31" i="1" s="1"/>
  <c r="F30" i="1"/>
  <c r="H30" i="1" s="1"/>
  <c r="F29" i="1"/>
  <c r="H29" i="1" s="1"/>
  <c r="G28" i="1"/>
  <c r="E28" i="1"/>
  <c r="E27" i="1" s="1"/>
  <c r="D28" i="1"/>
  <c r="C28" i="1"/>
  <c r="F28" i="1" s="1"/>
  <c r="H28" i="1" s="1"/>
  <c r="G27" i="1"/>
  <c r="D27" i="1"/>
  <c r="C27" i="1"/>
  <c r="F27" i="1" s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G9" i="1"/>
  <c r="G54" i="1" s="1"/>
  <c r="E9" i="1"/>
  <c r="E54" i="1" s="1"/>
  <c r="D9" i="1"/>
  <c r="D54" i="1" s="1"/>
  <c r="C9" i="1"/>
  <c r="F9" i="1" s="1"/>
  <c r="H9" i="1" s="1"/>
  <c r="D98" i="1" l="1"/>
  <c r="F97" i="1"/>
  <c r="H97" i="1" s="1"/>
  <c r="C84" i="1"/>
  <c r="C54" i="1"/>
  <c r="F54" i="1" s="1"/>
  <c r="H54" i="1" s="1"/>
  <c r="F84" i="1" l="1"/>
  <c r="H84" i="1" s="1"/>
  <c r="C98" i="1"/>
  <c r="F98" i="1" s="1"/>
  <c r="H98" i="1" s="1"/>
</calcChain>
</file>

<file path=xl/sharedStrings.xml><?xml version="1.0" encoding="utf-8"?>
<sst xmlns="http://schemas.openxmlformats.org/spreadsheetml/2006/main" count="102" uniqueCount="99">
  <si>
    <t>第三号第二様式（第二十七条第四項関係）</t>
    <rPh sb="0" eb="1">
      <t>ダイ</t>
    </rPh>
    <rPh sb="1" eb="2">
      <t>サン</t>
    </rPh>
    <rPh sb="2" eb="3">
      <t>ゴウ</t>
    </rPh>
    <rPh sb="3" eb="5">
      <t>ダイニ</t>
    </rPh>
    <rPh sb="5" eb="7">
      <t>ヨウシキ</t>
    </rPh>
    <phoneticPr fontId="3"/>
  </si>
  <si>
    <t>貸借対照表内訳表</t>
    <phoneticPr fontId="3"/>
  </si>
  <si>
    <t>平成31年3月31日現在</t>
    <phoneticPr fontId="2"/>
  </si>
  <si>
    <t>（単位：円）</t>
    <phoneticPr fontId="3"/>
  </si>
  <si>
    <t>勘定科目</t>
    <rPh sb="0" eb="2">
      <t>カンジョウ</t>
    </rPh>
    <rPh sb="2" eb="4">
      <t>カモク</t>
    </rPh>
    <phoneticPr fontId="2"/>
  </si>
  <si>
    <t>社会福祉事業</t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</si>
  <si>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</si>
  <si>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</si>
  <si>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</si>
  <si>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</si>
  <si>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法人合計</t>
    <rPh sb="0" eb="2">
      <t>ホウジン</t>
    </rPh>
    <rPh sb="2" eb="4">
      <t>ゴウケイ</t>
    </rPh>
    <phoneticPr fontId="2"/>
  </si>
  <si>
    <t>資産の部</t>
  </si>
  <si>
    <t>流動資産</t>
  </si>
  <si>
    <t>　現金預金</t>
  </si>
  <si>
    <t>　有価証券</t>
  </si>
  <si>
    <t>　事業未収金</t>
  </si>
  <si>
    <t>　未収金</t>
  </si>
  <si>
    <t>　未収補助金</t>
  </si>
  <si>
    <t>　未収収益</t>
  </si>
  <si>
    <t>　立替金</t>
  </si>
  <si>
    <t>　前払金</t>
  </si>
  <si>
    <t>　前払費用</t>
  </si>
  <si>
    <t>　１年以内回収予定長期貸付金</t>
  </si>
  <si>
    <t>　１年以内回収予定事業区分間長期貸付金</t>
  </si>
  <si>
    <t>　短期貸付金</t>
  </si>
  <si>
    <t>　事業区分間貸付金</t>
  </si>
  <si>
    <t>　仮払金</t>
  </si>
  <si>
    <t>　その他の流動資産</t>
  </si>
  <si>
    <t>　徴収不能引当金</t>
  </si>
  <si>
    <t>　仮払消費税</t>
  </si>
  <si>
    <t>固定資産</t>
  </si>
  <si>
    <t>基本財産</t>
  </si>
  <si>
    <t>　土地</t>
  </si>
  <si>
    <t>　建物</t>
  </si>
  <si>
    <t>　定期預金</t>
  </si>
  <si>
    <t>　投資有価証券</t>
  </si>
  <si>
    <t>その他の固定資産</t>
  </si>
  <si>
    <t>　構築物</t>
  </si>
  <si>
    <t>　機械及び装置</t>
  </si>
  <si>
    <t>　車輌運搬具</t>
  </si>
  <si>
    <t>　器具及び備品</t>
  </si>
  <si>
    <t>　建設仮勘定</t>
  </si>
  <si>
    <t>　有形リース資産</t>
  </si>
  <si>
    <t>　権利</t>
  </si>
  <si>
    <t>　ソフトウェア</t>
  </si>
  <si>
    <t>　無形リース資産</t>
  </si>
  <si>
    <t>　長期貸付金</t>
  </si>
  <si>
    <t>　事業区分間長期貸付金</t>
  </si>
  <si>
    <t>　退職給付引当資産</t>
  </si>
  <si>
    <t>　長期預り金積立資産</t>
  </si>
  <si>
    <t>　その他の積立資産</t>
  </si>
  <si>
    <t>　差入保証金</t>
  </si>
  <si>
    <t>　長期前払費用</t>
  </si>
  <si>
    <t>　その他の固定資産</t>
  </si>
  <si>
    <t>資産の部合計</t>
  </si>
  <si>
    <t>負債の部</t>
  </si>
  <si>
    <t>流動負債</t>
  </si>
  <si>
    <t>　短期運営資金借入金</t>
  </si>
  <si>
    <t>　事業未払金</t>
  </si>
  <si>
    <t>　その他の未払金</t>
  </si>
  <si>
    <t>　１年以内返済予定設備資金借入金</t>
  </si>
  <si>
    <t>　１年以内返済予定長期運営資金借入金</t>
  </si>
  <si>
    <t>　１年以内返済予定リース債務</t>
  </si>
  <si>
    <t>　１年以内返済予定事業区分間長期借入金</t>
  </si>
  <si>
    <t>　１年以内支払予定長期未払金</t>
  </si>
  <si>
    <t>　未払費用</t>
  </si>
  <si>
    <t>　預り金</t>
  </si>
  <si>
    <t>　職員預り金</t>
  </si>
  <si>
    <t>　前受金</t>
  </si>
  <si>
    <t>　前受収益</t>
  </si>
  <si>
    <t>　事業区分間借入金</t>
  </si>
  <si>
    <t>　仮受金</t>
  </si>
  <si>
    <t>　賞与引当金</t>
  </si>
  <si>
    <t>　その他の流動負債</t>
  </si>
  <si>
    <t>　仮受消費税</t>
  </si>
  <si>
    <t>固定負債</t>
  </si>
  <si>
    <t>　設備資金借入金</t>
  </si>
  <si>
    <t>　長期運営資金借入金</t>
  </si>
  <si>
    <t>　リース債務</t>
  </si>
  <si>
    <t>　事業区分間長期借入金</t>
  </si>
  <si>
    <t>　退職給付引当金</t>
  </si>
  <si>
    <t>　長期未払金</t>
  </si>
  <si>
    <t>　長期預り金</t>
  </si>
  <si>
    <t>　その他の固定負債</t>
  </si>
  <si>
    <t>負債の部合計</t>
  </si>
  <si>
    <t>純資産の部</t>
  </si>
  <si>
    <t>基本金</t>
  </si>
  <si>
    <t>　基本金</t>
  </si>
  <si>
    <t>国庫補助金等特別積立金</t>
  </si>
  <si>
    <t>　国庫補助金等特別積立金</t>
  </si>
  <si>
    <t>その他の積立金</t>
  </si>
  <si>
    <t>　建設積立金</t>
  </si>
  <si>
    <t>　修繕積立金</t>
  </si>
  <si>
    <t>　その他の積立金</t>
  </si>
  <si>
    <t>次期繰越活動増減差額</t>
  </si>
  <si>
    <t>　次期繰越活動増減差額</t>
  </si>
  <si>
    <t>（うち当期活動増減差額）</t>
  </si>
  <si>
    <t>純資産の部合計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</si>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</sst>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1">
    <font>
      <sz val="11"/>
      <color theme="1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23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</xf>
    <xf numFmtId="0" fontId="7" fillId="0" borderId="1" xfId="1" applyFont="1" applyFill="1" applyBorder="1" applyAlignment="1" applyProtection="1">
      <alignment horizontal="center" vertical="center" shrinkToFit="1"/>
    </xf>
    <xf numFmtId="0" fontId="7" fillId="0" borderId="1" xfId="2" applyNumberFormat="1" applyFont="1" applyFill="1" applyBorder="1" applyAlignment="1">
      <alignment vertical="center" shrinkToFit="1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1" xfId="2" applyNumberFormat="1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176" fontId="10" fillId="0" borderId="1" xfId="0" applyNumberFormat="1" applyFont="1" applyFill="1" applyBorder="1" applyProtection="1">
      <alignment vertical="center"/>
      <protection locked="0"/>
    </xf>
    <xf numFmtId="0" fontId="7" fillId="0" borderId="2" xfId="2" applyNumberFormat="1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176" fontId="10" fillId="0" borderId="2" xfId="0" applyNumberFormat="1" applyFont="1" applyFill="1" applyBorder="1" applyProtection="1">
      <alignment vertical="center"/>
      <protection locked="0"/>
    </xf>
    <xf numFmtId="0" fontId="7" fillId="0" borderId="3" xfId="2" applyNumberFormat="1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176" fontId="10" fillId="0" borderId="3" xfId="0" applyNumberFormat="1" applyFont="1" applyFill="1" applyBorder="1" applyProtection="1">
      <alignment vertical="center"/>
      <protection locked="0"/>
    </xf>
    <xf numFmtId="176" fontId="10" fillId="0" borderId="4" xfId="0" applyNumberFormat="1" applyFont="1" applyFill="1" applyBorder="1" applyProtection="1">
      <alignment vertical="center"/>
      <protection locked="0"/>
    </xf>
    <xf numFmtId="0" fontId="7" fillId="0" borderId="4" xfId="2" applyNumberFormat="1" applyFont="1" applyFill="1" applyBorder="1" applyAlignment="1">
      <alignment horizontal="left" vertical="top" shrinkToFit="1"/>
    </xf>
    <xf numFmtId="176" fontId="9" fillId="0" borderId="4" xfId="2" applyNumberFormat="1" applyFont="1" applyFill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8"/>
  <sheetViews>
    <sheetView showGridLines="0" tabSelected="1" workbookViewId="0"/>
  </sheetViews>
  <sheetFormatPr defaultRowHeight="13.5"/>
  <cols>
    <col min="1" max="1" width="2.875" customWidth="1"/>
    <col min="2" max="2" width="39.125" customWidth="1"/>
    <col min="3" max="8" width="20.75" customWidth="1"/>
  </cols>
  <sheetData>
    <row r="1" spans="2:8" ht="21">
      <c r="B1" s="1"/>
      <c r="C1" s="1"/>
      <c r="D1" s="1"/>
      <c r="E1" s="1"/>
      <c r="F1" s="1"/>
      <c r="G1" s="1"/>
      <c r="H1" s="1"/>
    </row>
    <row r="2" spans="2:8" ht="21">
      <c r="B2" s="1"/>
      <c r="C2" s="1"/>
      <c r="D2" s="1"/>
      <c r="E2" s="1"/>
      <c r="F2" s="1"/>
      <c r="G2" s="1"/>
      <c r="H2" s="2" t="s">
        <v>0</v>
      </c>
    </row>
    <row r="3" spans="2:8" ht="21">
      <c r="B3" s="3" t="s">
        <v>1</v>
      </c>
      <c r="C3" s="3"/>
      <c r="D3" s="3"/>
      <c r="E3" s="3"/>
      <c r="F3" s="3"/>
      <c r="G3" s="3"/>
      <c r="H3" s="3"/>
    </row>
    <row r="4" spans="2:8" ht="14.25">
      <c r="B4" s="4"/>
      <c r="C4" s="4"/>
      <c r="D4" s="5"/>
      <c r="E4" s="4"/>
      <c r="F4" s="5"/>
      <c r="G4" s="4"/>
      <c r="H4" s="5"/>
    </row>
    <row r="5" spans="2:8" ht="21">
      <c r="B5" s="6" t="s">
        <v>2</v>
      </c>
      <c r="C5" s="6"/>
      <c r="D5" s="6"/>
      <c r="E5" s="6"/>
      <c r="F5" s="6"/>
      <c r="G5" s="6"/>
      <c r="H5" s="6"/>
    </row>
    <row r="6" spans="2:8" ht="15.75">
      <c r="B6" s="7"/>
      <c r="C6" s="5"/>
      <c r="D6" s="5"/>
      <c r="E6" s="5"/>
      <c r="F6" s="5"/>
      <c r="G6" s="5"/>
      <c r="H6" s="7" t="s">
        <v>3</v>
      </c>
    </row>
    <row r="7" spans="2:8" ht="14.25"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</row>
    <row r="8" spans="2:8" ht="14.25">
      <c r="B8" s="9" t="s">
        <v>11</v>
      </c>
      <c r="C8" s="10"/>
      <c r="D8" s="10"/>
      <c r="E8" s="10"/>
      <c r="F8" s="10"/>
      <c r="G8" s="10"/>
      <c r="H8" s="10"/>
    </row>
    <row r="9" spans="2:8" ht="14.25">
      <c r="B9" s="11" t="s">
        <v>12</v>
      </c>
      <c r="C9" s="12">
        <f>+C10+C11+C12+C13+C14+C15+C16+C17+C18+C19+C20+C21+C22+C23+C24-ABS(C25)+C26</f>
        <v>697500248</v>
      </c>
      <c r="D9" s="12">
        <f>+D10+D11+D12+D13+D14+D15+D16+D17+D18+D19+D20+D21+D22+D23+D24-ABS(D25)+D26</f>
        <v>33103975</v>
      </c>
      <c r="E9" s="12">
        <f>+E10+E11+E12+E13+E14+E15+E16+E17+E18+E19+E20+E21+E22+E23+E24-ABS(E25)+E26</f>
        <v>0</v>
      </c>
      <c r="F9" s="12">
        <f t="shared" ref="F9:F72" si="0">+C9+D9+E9</f>
        <v>730604223</v>
      </c>
      <c r="G9" s="13">
        <f>+G10+G11+G12+G13+G14+G15+G16+G17+G18+G19+G20+G21+G22+G23+G24-ABS(G25)+G26</f>
        <v>0</v>
      </c>
      <c r="H9" s="12">
        <f t="shared" ref="H9:H72" si="1">+F9-ABS(G9)</f>
        <v>730604223</v>
      </c>
    </row>
    <row r="10" spans="2:8" ht="14.25">
      <c r="B10" s="14" t="s">
        <v>13</v>
      </c>
      <c r="C10" s="15">
        <v>401360701</v>
      </c>
      <c r="D10" s="15">
        <v>27035584</v>
      </c>
      <c r="E10" s="15">
        <v>0</v>
      </c>
      <c r="F10" s="15">
        <f t="shared" si="0"/>
        <v>428396285</v>
      </c>
      <c r="G10" s="16">
        <v>0</v>
      </c>
      <c r="H10" s="15">
        <f t="shared" si="1"/>
        <v>428396285</v>
      </c>
    </row>
    <row r="11" spans="2:8" ht="14.25">
      <c r="B11" s="17" t="s">
        <v>14</v>
      </c>
      <c r="C11" s="18">
        <v>0</v>
      </c>
      <c r="D11" s="18">
        <v>0</v>
      </c>
      <c r="E11" s="18">
        <v>0</v>
      </c>
      <c r="F11" s="18">
        <f t="shared" si="0"/>
        <v>0</v>
      </c>
      <c r="G11" s="19">
        <v>0</v>
      </c>
      <c r="H11" s="18">
        <f t="shared" si="1"/>
        <v>0</v>
      </c>
    </row>
    <row r="12" spans="2:8" ht="14.25">
      <c r="B12" s="17" t="s">
        <v>15</v>
      </c>
      <c r="C12" s="18">
        <v>286034775</v>
      </c>
      <c r="D12" s="18">
        <v>5491658</v>
      </c>
      <c r="E12" s="18">
        <v>0</v>
      </c>
      <c r="F12" s="18">
        <f t="shared" si="0"/>
        <v>291526433</v>
      </c>
      <c r="G12" s="19">
        <v>0</v>
      </c>
      <c r="H12" s="18">
        <f t="shared" si="1"/>
        <v>291526433</v>
      </c>
    </row>
    <row r="13" spans="2:8" ht="14.25">
      <c r="B13" s="17" t="s">
        <v>16</v>
      </c>
      <c r="C13" s="18">
        <v>0</v>
      </c>
      <c r="D13" s="18">
        <v>0</v>
      </c>
      <c r="E13" s="18">
        <v>0</v>
      </c>
      <c r="F13" s="18">
        <f t="shared" si="0"/>
        <v>0</v>
      </c>
      <c r="G13" s="19">
        <v>0</v>
      </c>
      <c r="H13" s="18">
        <f t="shared" si="1"/>
        <v>0</v>
      </c>
    </row>
    <row r="14" spans="2:8" ht="14.25">
      <c r="B14" s="17" t="s">
        <v>17</v>
      </c>
      <c r="C14" s="18">
        <v>0</v>
      </c>
      <c r="D14" s="18">
        <v>0</v>
      </c>
      <c r="E14" s="18">
        <v>0</v>
      </c>
      <c r="F14" s="18">
        <f t="shared" si="0"/>
        <v>0</v>
      </c>
      <c r="G14" s="19">
        <v>0</v>
      </c>
      <c r="H14" s="18">
        <f t="shared" si="1"/>
        <v>0</v>
      </c>
    </row>
    <row r="15" spans="2:8" ht="14.25">
      <c r="B15" s="17" t="s">
        <v>18</v>
      </c>
      <c r="C15" s="18">
        <v>817672</v>
      </c>
      <c r="D15" s="18">
        <v>305189</v>
      </c>
      <c r="E15" s="18">
        <v>0</v>
      </c>
      <c r="F15" s="18">
        <f t="shared" si="0"/>
        <v>1122861</v>
      </c>
      <c r="G15" s="19">
        <v>0</v>
      </c>
      <c r="H15" s="18">
        <f t="shared" si="1"/>
        <v>1122861</v>
      </c>
    </row>
    <row r="16" spans="2:8" ht="14.25">
      <c r="B16" s="17" t="s">
        <v>19</v>
      </c>
      <c r="C16" s="18">
        <v>9457842</v>
      </c>
      <c r="D16" s="18">
        <v>271544</v>
      </c>
      <c r="E16" s="18">
        <v>0</v>
      </c>
      <c r="F16" s="18">
        <f t="shared" si="0"/>
        <v>9729386</v>
      </c>
      <c r="G16" s="19">
        <v>0</v>
      </c>
      <c r="H16" s="18">
        <f t="shared" si="1"/>
        <v>9729386</v>
      </c>
    </row>
    <row r="17" spans="2:8" ht="14.25">
      <c r="B17" s="17" t="s">
        <v>20</v>
      </c>
      <c r="C17" s="18">
        <v>0</v>
      </c>
      <c r="D17" s="18">
        <v>0</v>
      </c>
      <c r="E17" s="18">
        <v>0</v>
      </c>
      <c r="F17" s="18">
        <f t="shared" si="0"/>
        <v>0</v>
      </c>
      <c r="G17" s="19">
        <v>0</v>
      </c>
      <c r="H17" s="18">
        <f t="shared" si="1"/>
        <v>0</v>
      </c>
    </row>
    <row r="18" spans="2:8" ht="14.25">
      <c r="B18" s="17" t="s">
        <v>21</v>
      </c>
      <c r="C18" s="18">
        <v>42680</v>
      </c>
      <c r="D18" s="18">
        <v>0</v>
      </c>
      <c r="E18" s="18">
        <v>0</v>
      </c>
      <c r="F18" s="18">
        <f t="shared" si="0"/>
        <v>42680</v>
      </c>
      <c r="G18" s="19">
        <v>0</v>
      </c>
      <c r="H18" s="18">
        <f t="shared" si="1"/>
        <v>42680</v>
      </c>
    </row>
    <row r="19" spans="2:8" ht="14.25">
      <c r="B19" s="17" t="s">
        <v>22</v>
      </c>
      <c r="C19" s="18">
        <v>0</v>
      </c>
      <c r="D19" s="18">
        <v>0</v>
      </c>
      <c r="E19" s="18">
        <v>0</v>
      </c>
      <c r="F19" s="18">
        <f t="shared" si="0"/>
        <v>0</v>
      </c>
      <c r="G19" s="19">
        <v>0</v>
      </c>
      <c r="H19" s="18">
        <f t="shared" si="1"/>
        <v>0</v>
      </c>
    </row>
    <row r="20" spans="2:8" ht="14.25">
      <c r="B20" s="17" t="s">
        <v>23</v>
      </c>
      <c r="C20" s="18">
        <v>0</v>
      </c>
      <c r="D20" s="18">
        <v>0</v>
      </c>
      <c r="E20" s="18">
        <v>0</v>
      </c>
      <c r="F20" s="18">
        <f t="shared" si="0"/>
        <v>0</v>
      </c>
      <c r="G20" s="19">
        <v>0</v>
      </c>
      <c r="H20" s="18">
        <f t="shared" si="1"/>
        <v>0</v>
      </c>
    </row>
    <row r="21" spans="2:8" ht="14.25">
      <c r="B21" s="17" t="s">
        <v>24</v>
      </c>
      <c r="C21" s="18">
        <v>0</v>
      </c>
      <c r="D21" s="18">
        <v>0</v>
      </c>
      <c r="E21" s="18">
        <v>0</v>
      </c>
      <c r="F21" s="18">
        <f t="shared" si="0"/>
        <v>0</v>
      </c>
      <c r="G21" s="19">
        <v>0</v>
      </c>
      <c r="H21" s="18">
        <f t="shared" si="1"/>
        <v>0</v>
      </c>
    </row>
    <row r="22" spans="2:8" ht="14.25">
      <c r="B22" s="17" t="s">
        <v>25</v>
      </c>
      <c r="C22" s="18">
        <v>0</v>
      </c>
      <c r="D22" s="18">
        <v>0</v>
      </c>
      <c r="E22" s="18">
        <v>0</v>
      </c>
      <c r="F22" s="18">
        <f t="shared" si="0"/>
        <v>0</v>
      </c>
      <c r="G22" s="19">
        <v>0</v>
      </c>
      <c r="H22" s="18">
        <f t="shared" si="1"/>
        <v>0</v>
      </c>
    </row>
    <row r="23" spans="2:8" ht="14.25">
      <c r="B23" s="17" t="s">
        <v>26</v>
      </c>
      <c r="C23" s="18">
        <v>0</v>
      </c>
      <c r="D23" s="18">
        <v>0</v>
      </c>
      <c r="E23" s="18">
        <v>0</v>
      </c>
      <c r="F23" s="18">
        <f t="shared" si="0"/>
        <v>0</v>
      </c>
      <c r="G23" s="19">
        <v>0</v>
      </c>
      <c r="H23" s="18">
        <f t="shared" si="1"/>
        <v>0</v>
      </c>
    </row>
    <row r="24" spans="2:8" ht="14.25">
      <c r="B24" s="17" t="s">
        <v>27</v>
      </c>
      <c r="C24" s="18">
        <v>0</v>
      </c>
      <c r="D24" s="18">
        <v>0</v>
      </c>
      <c r="E24" s="18">
        <v>0</v>
      </c>
      <c r="F24" s="18">
        <f t="shared" si="0"/>
        <v>0</v>
      </c>
      <c r="G24" s="19">
        <v>0</v>
      </c>
      <c r="H24" s="18">
        <f t="shared" si="1"/>
        <v>0</v>
      </c>
    </row>
    <row r="25" spans="2:8" ht="14.25">
      <c r="B25" s="17" t="s">
        <v>28</v>
      </c>
      <c r="C25" s="18">
        <v>-213422</v>
      </c>
      <c r="D25" s="18">
        <v>0</v>
      </c>
      <c r="E25" s="18">
        <v>0</v>
      </c>
      <c r="F25" s="18">
        <f t="shared" si="0"/>
        <v>-213422</v>
      </c>
      <c r="G25" s="19">
        <v>0</v>
      </c>
      <c r="H25" s="18">
        <f t="shared" si="1"/>
        <v>-213422</v>
      </c>
    </row>
    <row r="26" spans="2:8" ht="14.25">
      <c r="B26" s="17" t="s">
        <v>29</v>
      </c>
      <c r="C26" s="18">
        <v>0</v>
      </c>
      <c r="D26" s="18">
        <v>0</v>
      </c>
      <c r="E26" s="18">
        <v>0</v>
      </c>
      <c r="F26" s="18">
        <f t="shared" si="0"/>
        <v>0</v>
      </c>
      <c r="G26" s="20">
        <v>0</v>
      </c>
      <c r="H26" s="18">
        <f t="shared" si="1"/>
        <v>0</v>
      </c>
    </row>
    <row r="27" spans="2:8" ht="14.25">
      <c r="B27" s="11" t="s">
        <v>30</v>
      </c>
      <c r="C27" s="12">
        <f>+C28 +C33</f>
        <v>2748277927</v>
      </c>
      <c r="D27" s="12">
        <f>+D28 +D33</f>
        <v>238882045</v>
      </c>
      <c r="E27" s="12">
        <f>+E28 +E33</f>
        <v>0</v>
      </c>
      <c r="F27" s="12">
        <f t="shared" si="0"/>
        <v>2987159972</v>
      </c>
      <c r="G27" s="13">
        <f>+G28 +G33</f>
        <v>0</v>
      </c>
      <c r="H27" s="12">
        <f t="shared" si="1"/>
        <v>2987159972</v>
      </c>
    </row>
    <row r="28" spans="2:8" ht="14.25">
      <c r="B28" s="11" t="s">
        <v>31</v>
      </c>
      <c r="C28" s="12">
        <f>+C29+C30+C31+C32</f>
        <v>2134597126</v>
      </c>
      <c r="D28" s="12">
        <f>+D29+D30+D31+D32</f>
        <v>0</v>
      </c>
      <c r="E28" s="12">
        <f>+E29+E30+E31+E32</f>
        <v>0</v>
      </c>
      <c r="F28" s="12">
        <f t="shared" si="0"/>
        <v>2134597126</v>
      </c>
      <c r="G28" s="13">
        <f>+G29+G30+G31+G32</f>
        <v>0</v>
      </c>
      <c r="H28" s="12">
        <f t="shared" si="1"/>
        <v>2134597126</v>
      </c>
    </row>
    <row r="29" spans="2:8" ht="14.25">
      <c r="B29" s="14" t="s">
        <v>32</v>
      </c>
      <c r="C29" s="15">
        <v>694247352</v>
      </c>
      <c r="D29" s="15">
        <v>0</v>
      </c>
      <c r="E29" s="15">
        <v>0</v>
      </c>
      <c r="F29" s="15">
        <f t="shared" si="0"/>
        <v>694247352</v>
      </c>
      <c r="G29" s="16">
        <v>0</v>
      </c>
      <c r="H29" s="15">
        <f t="shared" si="1"/>
        <v>694247352</v>
      </c>
    </row>
    <row r="30" spans="2:8" ht="14.25">
      <c r="B30" s="17" t="s">
        <v>33</v>
      </c>
      <c r="C30" s="18">
        <v>1439349774</v>
      </c>
      <c r="D30" s="18">
        <v>0</v>
      </c>
      <c r="E30" s="18">
        <v>0</v>
      </c>
      <c r="F30" s="18">
        <f t="shared" si="0"/>
        <v>1439349774</v>
      </c>
      <c r="G30" s="19">
        <v>0</v>
      </c>
      <c r="H30" s="18">
        <f t="shared" si="1"/>
        <v>1439349774</v>
      </c>
    </row>
    <row r="31" spans="2:8" ht="14.25">
      <c r="B31" s="17" t="s">
        <v>34</v>
      </c>
      <c r="C31" s="18">
        <v>1000000</v>
      </c>
      <c r="D31" s="18">
        <v>0</v>
      </c>
      <c r="E31" s="18">
        <v>0</v>
      </c>
      <c r="F31" s="18">
        <f t="shared" si="0"/>
        <v>1000000</v>
      </c>
      <c r="G31" s="19">
        <v>0</v>
      </c>
      <c r="H31" s="18">
        <f t="shared" si="1"/>
        <v>1000000</v>
      </c>
    </row>
    <row r="32" spans="2:8" ht="14.25">
      <c r="B32" s="17" t="s">
        <v>35</v>
      </c>
      <c r="C32" s="18">
        <v>0</v>
      </c>
      <c r="D32" s="18">
        <v>0</v>
      </c>
      <c r="E32" s="18">
        <v>0</v>
      </c>
      <c r="F32" s="18">
        <f t="shared" si="0"/>
        <v>0</v>
      </c>
      <c r="G32" s="20">
        <v>0</v>
      </c>
      <c r="H32" s="18">
        <f t="shared" si="1"/>
        <v>0</v>
      </c>
    </row>
    <row r="33" spans="2:8" ht="14.25">
      <c r="B33" s="11" t="s">
        <v>36</v>
      </c>
      <c r="C33" s="12">
        <f>+C34+C35+C36+C37+C38+C39+C40+C41+C42+C43+C44+C45+C46+C47+C48+C49+C50+C51+C52+C53</f>
        <v>613680801</v>
      </c>
      <c r="D33" s="12">
        <f>+D34+D35+D36+D37+D38+D39+D40+D41+D42+D43+D44+D45+D46+D47+D48+D49+D50+D51+D52+D53</f>
        <v>238882045</v>
      </c>
      <c r="E33" s="12">
        <f>+E34+E35+E36+E37+E38+E39+E40+E41+E42+E43+E44+E45+E46+E47+E48+E49+E50+E51+E52+E53</f>
        <v>0</v>
      </c>
      <c r="F33" s="12">
        <f t="shared" si="0"/>
        <v>852562846</v>
      </c>
      <c r="G33" s="13">
        <f>+G34+G35+G36+G37+G38+G39+G40+G41+G42+G43+G44+G45+G46+G47+G48+G49+G50+G51+G52+G53</f>
        <v>0</v>
      </c>
      <c r="H33" s="12">
        <f t="shared" si="1"/>
        <v>852562846</v>
      </c>
    </row>
    <row r="34" spans="2:8" ht="14.25">
      <c r="B34" s="14" t="s">
        <v>32</v>
      </c>
      <c r="C34" s="15">
        <v>31700000</v>
      </c>
      <c r="D34" s="15">
        <v>0</v>
      </c>
      <c r="E34" s="15">
        <v>0</v>
      </c>
      <c r="F34" s="15">
        <f t="shared" si="0"/>
        <v>31700000</v>
      </c>
      <c r="G34" s="16">
        <v>0</v>
      </c>
      <c r="H34" s="15">
        <f t="shared" si="1"/>
        <v>31700000</v>
      </c>
    </row>
    <row r="35" spans="2:8" ht="14.25">
      <c r="B35" s="17" t="s">
        <v>33</v>
      </c>
      <c r="C35" s="18">
        <v>23465698</v>
      </c>
      <c r="D35" s="18">
        <v>231324232</v>
      </c>
      <c r="E35" s="18">
        <v>0</v>
      </c>
      <c r="F35" s="18">
        <f t="shared" si="0"/>
        <v>254789930</v>
      </c>
      <c r="G35" s="19">
        <v>0</v>
      </c>
      <c r="H35" s="18">
        <f t="shared" si="1"/>
        <v>254789930</v>
      </c>
    </row>
    <row r="36" spans="2:8" ht="14.25">
      <c r="B36" s="17" t="s">
        <v>37</v>
      </c>
      <c r="C36" s="18">
        <v>53666137</v>
      </c>
      <c r="D36" s="18">
        <v>3240792</v>
      </c>
      <c r="E36" s="18">
        <v>0</v>
      </c>
      <c r="F36" s="18">
        <f t="shared" si="0"/>
        <v>56906929</v>
      </c>
      <c r="G36" s="19">
        <v>0</v>
      </c>
      <c r="H36" s="18">
        <f t="shared" si="1"/>
        <v>56906929</v>
      </c>
    </row>
    <row r="37" spans="2:8" ht="14.25">
      <c r="B37" s="17" t="s">
        <v>38</v>
      </c>
      <c r="C37" s="18">
        <v>0</v>
      </c>
      <c r="D37" s="18">
        <v>0</v>
      </c>
      <c r="E37" s="18">
        <v>0</v>
      </c>
      <c r="F37" s="18">
        <f t="shared" si="0"/>
        <v>0</v>
      </c>
      <c r="G37" s="19">
        <v>0</v>
      </c>
      <c r="H37" s="18">
        <f t="shared" si="1"/>
        <v>0</v>
      </c>
    </row>
    <row r="38" spans="2:8" ht="14.25">
      <c r="B38" s="17" t="s">
        <v>39</v>
      </c>
      <c r="C38" s="18">
        <v>25055177</v>
      </c>
      <c r="D38" s="18">
        <v>0</v>
      </c>
      <c r="E38" s="18">
        <v>0</v>
      </c>
      <c r="F38" s="18">
        <f t="shared" si="0"/>
        <v>25055177</v>
      </c>
      <c r="G38" s="19">
        <v>0</v>
      </c>
      <c r="H38" s="18">
        <f t="shared" si="1"/>
        <v>25055177</v>
      </c>
    </row>
    <row r="39" spans="2:8" ht="14.25">
      <c r="B39" s="17" t="s">
        <v>40</v>
      </c>
      <c r="C39" s="18">
        <v>45263732</v>
      </c>
      <c r="D39" s="18">
        <v>1649741</v>
      </c>
      <c r="E39" s="18">
        <v>0</v>
      </c>
      <c r="F39" s="18">
        <f t="shared" si="0"/>
        <v>46913473</v>
      </c>
      <c r="G39" s="19">
        <v>0</v>
      </c>
      <c r="H39" s="18">
        <f t="shared" si="1"/>
        <v>46913473</v>
      </c>
    </row>
    <row r="40" spans="2:8" ht="14.25">
      <c r="B40" s="17" t="s">
        <v>41</v>
      </c>
      <c r="C40" s="18">
        <v>0</v>
      </c>
      <c r="D40" s="18">
        <v>0</v>
      </c>
      <c r="E40" s="18">
        <v>0</v>
      </c>
      <c r="F40" s="18">
        <f t="shared" si="0"/>
        <v>0</v>
      </c>
      <c r="G40" s="19">
        <v>0</v>
      </c>
      <c r="H40" s="18">
        <f t="shared" si="1"/>
        <v>0</v>
      </c>
    </row>
    <row r="41" spans="2:8" ht="14.25">
      <c r="B41" s="17" t="s">
        <v>42</v>
      </c>
      <c r="C41" s="18">
        <v>0</v>
      </c>
      <c r="D41" s="18">
        <v>0</v>
      </c>
      <c r="E41" s="18">
        <v>0</v>
      </c>
      <c r="F41" s="18">
        <f t="shared" si="0"/>
        <v>0</v>
      </c>
      <c r="G41" s="19">
        <v>0</v>
      </c>
      <c r="H41" s="18">
        <f t="shared" si="1"/>
        <v>0</v>
      </c>
    </row>
    <row r="42" spans="2:8" ht="14.25">
      <c r="B42" s="17" t="s">
        <v>43</v>
      </c>
      <c r="C42" s="18">
        <v>0</v>
      </c>
      <c r="D42" s="18">
        <v>0</v>
      </c>
      <c r="E42" s="18">
        <v>0</v>
      </c>
      <c r="F42" s="18">
        <f t="shared" si="0"/>
        <v>0</v>
      </c>
      <c r="G42" s="19">
        <v>0</v>
      </c>
      <c r="H42" s="18">
        <f t="shared" si="1"/>
        <v>0</v>
      </c>
    </row>
    <row r="43" spans="2:8" ht="14.25">
      <c r="B43" s="17" t="s">
        <v>44</v>
      </c>
      <c r="C43" s="18">
        <v>0</v>
      </c>
      <c r="D43" s="18">
        <v>0</v>
      </c>
      <c r="E43" s="18">
        <v>0</v>
      </c>
      <c r="F43" s="18">
        <f t="shared" si="0"/>
        <v>0</v>
      </c>
      <c r="G43" s="19">
        <v>0</v>
      </c>
      <c r="H43" s="18">
        <f t="shared" si="1"/>
        <v>0</v>
      </c>
    </row>
    <row r="44" spans="2:8" ht="14.25">
      <c r="B44" s="17" t="s">
        <v>45</v>
      </c>
      <c r="C44" s="18">
        <v>12264044</v>
      </c>
      <c r="D44" s="18">
        <v>195680</v>
      </c>
      <c r="E44" s="18">
        <v>0</v>
      </c>
      <c r="F44" s="18">
        <f t="shared" si="0"/>
        <v>12459724</v>
      </c>
      <c r="G44" s="19">
        <v>0</v>
      </c>
      <c r="H44" s="18">
        <f t="shared" si="1"/>
        <v>12459724</v>
      </c>
    </row>
    <row r="45" spans="2:8" ht="14.25">
      <c r="B45" s="17" t="s">
        <v>35</v>
      </c>
      <c r="C45" s="18">
        <v>0</v>
      </c>
      <c r="D45" s="18">
        <v>0</v>
      </c>
      <c r="E45" s="18">
        <v>0</v>
      </c>
      <c r="F45" s="18">
        <f t="shared" si="0"/>
        <v>0</v>
      </c>
      <c r="G45" s="19">
        <v>0</v>
      </c>
      <c r="H45" s="18">
        <f t="shared" si="1"/>
        <v>0</v>
      </c>
    </row>
    <row r="46" spans="2:8" ht="14.25">
      <c r="B46" s="17" t="s">
        <v>46</v>
      </c>
      <c r="C46" s="18">
        <v>0</v>
      </c>
      <c r="D46" s="18">
        <v>0</v>
      </c>
      <c r="E46" s="18">
        <v>0</v>
      </c>
      <c r="F46" s="18">
        <f t="shared" si="0"/>
        <v>0</v>
      </c>
      <c r="G46" s="19">
        <v>0</v>
      </c>
      <c r="H46" s="18">
        <f t="shared" si="1"/>
        <v>0</v>
      </c>
    </row>
    <row r="47" spans="2:8" ht="14.25">
      <c r="B47" s="17" t="s">
        <v>47</v>
      </c>
      <c r="C47" s="18">
        <v>0</v>
      </c>
      <c r="D47" s="18">
        <v>0</v>
      </c>
      <c r="E47" s="18">
        <v>0</v>
      </c>
      <c r="F47" s="18">
        <f t="shared" si="0"/>
        <v>0</v>
      </c>
      <c r="G47" s="19">
        <v>0</v>
      </c>
      <c r="H47" s="18">
        <f t="shared" si="1"/>
        <v>0</v>
      </c>
    </row>
    <row r="48" spans="2:8" ht="14.25">
      <c r="B48" s="17" t="s">
        <v>48</v>
      </c>
      <c r="C48" s="18">
        <v>94272240</v>
      </c>
      <c r="D48" s="18">
        <v>2451600</v>
      </c>
      <c r="E48" s="18">
        <v>0</v>
      </c>
      <c r="F48" s="18">
        <f t="shared" si="0"/>
        <v>96723840</v>
      </c>
      <c r="G48" s="19">
        <v>0</v>
      </c>
      <c r="H48" s="18">
        <f t="shared" si="1"/>
        <v>96723840</v>
      </c>
    </row>
    <row r="49" spans="2:8" ht="14.25">
      <c r="B49" s="17" t="s">
        <v>49</v>
      </c>
      <c r="C49" s="18">
        <v>0</v>
      </c>
      <c r="D49" s="18">
        <v>0</v>
      </c>
      <c r="E49" s="18">
        <v>0</v>
      </c>
      <c r="F49" s="18">
        <f t="shared" si="0"/>
        <v>0</v>
      </c>
      <c r="G49" s="19">
        <v>0</v>
      </c>
      <c r="H49" s="18">
        <f t="shared" si="1"/>
        <v>0</v>
      </c>
    </row>
    <row r="50" spans="2:8" ht="14.25">
      <c r="B50" s="17" t="s">
        <v>50</v>
      </c>
      <c r="C50" s="18">
        <v>327000000</v>
      </c>
      <c r="D50" s="18">
        <v>0</v>
      </c>
      <c r="E50" s="18">
        <v>0</v>
      </c>
      <c r="F50" s="18">
        <f t="shared" si="0"/>
        <v>327000000</v>
      </c>
      <c r="G50" s="19">
        <v>0</v>
      </c>
      <c r="H50" s="18">
        <f t="shared" si="1"/>
        <v>327000000</v>
      </c>
    </row>
    <row r="51" spans="2:8" ht="14.25">
      <c r="B51" s="17" t="s">
        <v>51</v>
      </c>
      <c r="C51" s="18">
        <v>0</v>
      </c>
      <c r="D51" s="18">
        <v>20000</v>
      </c>
      <c r="E51" s="18">
        <v>0</v>
      </c>
      <c r="F51" s="18">
        <f t="shared" si="0"/>
        <v>20000</v>
      </c>
      <c r="G51" s="19">
        <v>0</v>
      </c>
      <c r="H51" s="18">
        <f t="shared" si="1"/>
        <v>20000</v>
      </c>
    </row>
    <row r="52" spans="2:8" ht="14.25">
      <c r="B52" s="17" t="s">
        <v>52</v>
      </c>
      <c r="C52" s="18">
        <v>0</v>
      </c>
      <c r="D52" s="18">
        <v>0</v>
      </c>
      <c r="E52" s="18">
        <v>0</v>
      </c>
      <c r="F52" s="18">
        <f t="shared" si="0"/>
        <v>0</v>
      </c>
      <c r="G52" s="19">
        <v>0</v>
      </c>
      <c r="H52" s="18">
        <f t="shared" si="1"/>
        <v>0</v>
      </c>
    </row>
    <row r="53" spans="2:8" ht="14.25">
      <c r="B53" s="17" t="s">
        <v>53</v>
      </c>
      <c r="C53" s="18">
        <v>993773</v>
      </c>
      <c r="D53" s="18">
        <v>0</v>
      </c>
      <c r="E53" s="18">
        <v>0</v>
      </c>
      <c r="F53" s="18">
        <f t="shared" si="0"/>
        <v>993773</v>
      </c>
      <c r="G53" s="20">
        <v>0</v>
      </c>
      <c r="H53" s="18">
        <f t="shared" si="1"/>
        <v>993773</v>
      </c>
    </row>
    <row r="54" spans="2:8" ht="14.25">
      <c r="B54" s="11" t="s">
        <v>54</v>
      </c>
      <c r="C54" s="12">
        <f>+C9 +C27</f>
        <v>3445778175</v>
      </c>
      <c r="D54" s="12">
        <f>+D9 +D27</f>
        <v>271986020</v>
      </c>
      <c r="E54" s="12">
        <f>+E9 +E27</f>
        <v>0</v>
      </c>
      <c r="F54" s="12">
        <f t="shared" si="0"/>
        <v>3717764195</v>
      </c>
      <c r="G54" s="13">
        <f>+G9 +G27</f>
        <v>0</v>
      </c>
      <c r="H54" s="12">
        <f t="shared" si="1"/>
        <v>3717764195</v>
      </c>
    </row>
    <row r="55" spans="2:8" ht="14.25">
      <c r="B55" s="9" t="s">
        <v>55</v>
      </c>
      <c r="C55" s="10"/>
      <c r="D55" s="10"/>
      <c r="E55" s="10"/>
      <c r="F55" s="10"/>
      <c r="G55" s="10"/>
      <c r="H55" s="10"/>
    </row>
    <row r="56" spans="2:8" ht="14.25">
      <c r="B56" s="11" t="s">
        <v>56</v>
      </c>
      <c r="C56" s="12">
        <f>+C57+C58+C59+C60+C61+C62+C63+C64+C65+C66+C67+C68+C69+C70+C71+C72+C73+C74</f>
        <v>312567972</v>
      </c>
      <c r="D56" s="12">
        <f>+D57+D58+D59+D60+D61+D62+D63+D64+D65+D66+D67+D68+D69+D70+D71+D72+D73+D74</f>
        <v>19595770</v>
      </c>
      <c r="E56" s="12">
        <f>+E57+E58+E59+E60+E61+E62+E63+E64+E65+E66+E67+E68+E69+E70+E71+E72+E73+E74</f>
        <v>0</v>
      </c>
      <c r="F56" s="12">
        <f t="shared" si="0"/>
        <v>332163742</v>
      </c>
      <c r="G56" s="13">
        <f>+G57+G58+G59+G60+G61+G62+G63+G64+G65+G66+G67+G68+G69+G70+G71+G72+G73+G74</f>
        <v>0</v>
      </c>
      <c r="H56" s="12">
        <f t="shared" si="1"/>
        <v>332163742</v>
      </c>
    </row>
    <row r="57" spans="2:8" ht="14.25">
      <c r="B57" s="14" t="s">
        <v>57</v>
      </c>
      <c r="C57" s="15">
        <v>0</v>
      </c>
      <c r="D57" s="15">
        <v>0</v>
      </c>
      <c r="E57" s="15">
        <v>0</v>
      </c>
      <c r="F57" s="15">
        <f t="shared" si="0"/>
        <v>0</v>
      </c>
      <c r="G57" s="16">
        <v>0</v>
      </c>
      <c r="H57" s="15">
        <f t="shared" si="1"/>
        <v>0</v>
      </c>
    </row>
    <row r="58" spans="2:8" ht="14.25">
      <c r="B58" s="17" t="s">
        <v>58</v>
      </c>
      <c r="C58" s="18">
        <v>25062784</v>
      </c>
      <c r="D58" s="18">
        <v>2004910</v>
      </c>
      <c r="E58" s="18">
        <v>0</v>
      </c>
      <c r="F58" s="18">
        <f t="shared" si="0"/>
        <v>27067694</v>
      </c>
      <c r="G58" s="19">
        <v>0</v>
      </c>
      <c r="H58" s="18">
        <f t="shared" si="1"/>
        <v>27067694</v>
      </c>
    </row>
    <row r="59" spans="2:8" ht="14.25">
      <c r="B59" s="17" t="s">
        <v>59</v>
      </c>
      <c r="C59" s="18">
        <v>510400</v>
      </c>
      <c r="D59" s="18">
        <v>0</v>
      </c>
      <c r="E59" s="18">
        <v>0</v>
      </c>
      <c r="F59" s="18">
        <f t="shared" si="0"/>
        <v>510400</v>
      </c>
      <c r="G59" s="19">
        <v>0</v>
      </c>
      <c r="H59" s="18">
        <f t="shared" si="1"/>
        <v>510400</v>
      </c>
    </row>
    <row r="60" spans="2:8" ht="14.25">
      <c r="B60" s="17" t="s">
        <v>60</v>
      </c>
      <c r="C60" s="18">
        <v>44504000</v>
      </c>
      <c r="D60" s="18">
        <v>11496000</v>
      </c>
      <c r="E60" s="18">
        <v>0</v>
      </c>
      <c r="F60" s="18">
        <f t="shared" si="0"/>
        <v>56000000</v>
      </c>
      <c r="G60" s="19">
        <v>0</v>
      </c>
      <c r="H60" s="18">
        <f t="shared" si="1"/>
        <v>56000000</v>
      </c>
    </row>
    <row r="61" spans="2:8" ht="14.25">
      <c r="B61" s="17" t="s">
        <v>61</v>
      </c>
      <c r="C61" s="18">
        <v>0</v>
      </c>
      <c r="D61" s="18">
        <v>0</v>
      </c>
      <c r="E61" s="18">
        <v>0</v>
      </c>
      <c r="F61" s="18">
        <f t="shared" si="0"/>
        <v>0</v>
      </c>
      <c r="G61" s="19">
        <v>0</v>
      </c>
      <c r="H61" s="18">
        <f t="shared" si="1"/>
        <v>0</v>
      </c>
    </row>
    <row r="62" spans="2:8" ht="14.25">
      <c r="B62" s="17" t="s">
        <v>62</v>
      </c>
      <c r="C62" s="18">
        <v>5098428</v>
      </c>
      <c r="D62" s="18">
        <v>65220</v>
      </c>
      <c r="E62" s="18">
        <v>0</v>
      </c>
      <c r="F62" s="18">
        <f t="shared" si="0"/>
        <v>5163648</v>
      </c>
      <c r="G62" s="19">
        <v>0</v>
      </c>
      <c r="H62" s="18">
        <f t="shared" si="1"/>
        <v>5163648</v>
      </c>
    </row>
    <row r="63" spans="2:8" ht="14.25">
      <c r="B63" s="17" t="s">
        <v>63</v>
      </c>
      <c r="C63" s="18">
        <v>0</v>
      </c>
      <c r="D63" s="18">
        <v>0</v>
      </c>
      <c r="E63" s="18">
        <v>0</v>
      </c>
      <c r="F63" s="18">
        <f t="shared" si="0"/>
        <v>0</v>
      </c>
      <c r="G63" s="19">
        <v>0</v>
      </c>
      <c r="H63" s="18">
        <f t="shared" si="1"/>
        <v>0</v>
      </c>
    </row>
    <row r="64" spans="2:8" ht="14.25">
      <c r="B64" s="17" t="s">
        <v>64</v>
      </c>
      <c r="C64" s="18">
        <v>13973754</v>
      </c>
      <c r="D64" s="18">
        <v>51996</v>
      </c>
      <c r="E64" s="18">
        <v>0</v>
      </c>
      <c r="F64" s="18">
        <f t="shared" si="0"/>
        <v>14025750</v>
      </c>
      <c r="G64" s="19">
        <v>0</v>
      </c>
      <c r="H64" s="18">
        <f t="shared" si="1"/>
        <v>14025750</v>
      </c>
    </row>
    <row r="65" spans="2:8" ht="14.25">
      <c r="B65" s="17" t="s">
        <v>65</v>
      </c>
      <c r="C65" s="18">
        <v>147581368</v>
      </c>
      <c r="D65" s="18">
        <v>4181644</v>
      </c>
      <c r="E65" s="18">
        <v>0</v>
      </c>
      <c r="F65" s="18">
        <f t="shared" si="0"/>
        <v>151763012</v>
      </c>
      <c r="G65" s="19">
        <v>0</v>
      </c>
      <c r="H65" s="18">
        <f t="shared" si="1"/>
        <v>151763012</v>
      </c>
    </row>
    <row r="66" spans="2:8" ht="14.25">
      <c r="B66" s="17" t="s">
        <v>66</v>
      </c>
      <c r="C66" s="18">
        <v>6386945</v>
      </c>
      <c r="D66" s="18">
        <v>0</v>
      </c>
      <c r="E66" s="18">
        <v>0</v>
      </c>
      <c r="F66" s="18">
        <f t="shared" si="0"/>
        <v>6386945</v>
      </c>
      <c r="G66" s="19">
        <v>0</v>
      </c>
      <c r="H66" s="18">
        <f t="shared" si="1"/>
        <v>6386945</v>
      </c>
    </row>
    <row r="67" spans="2:8" ht="14.25">
      <c r="B67" s="17" t="s">
        <v>67</v>
      </c>
      <c r="C67" s="18">
        <v>14425293</v>
      </c>
      <c r="D67" s="18">
        <v>0</v>
      </c>
      <c r="E67" s="18">
        <v>0</v>
      </c>
      <c r="F67" s="18">
        <f t="shared" si="0"/>
        <v>14425293</v>
      </c>
      <c r="G67" s="19">
        <v>0</v>
      </c>
      <c r="H67" s="18">
        <f t="shared" si="1"/>
        <v>14425293</v>
      </c>
    </row>
    <row r="68" spans="2:8" ht="14.25">
      <c r="B68" s="17" t="s">
        <v>68</v>
      </c>
      <c r="C68" s="18">
        <v>0</v>
      </c>
      <c r="D68" s="18">
        <v>0</v>
      </c>
      <c r="E68" s="18">
        <v>0</v>
      </c>
      <c r="F68" s="18">
        <f t="shared" si="0"/>
        <v>0</v>
      </c>
      <c r="G68" s="19">
        <v>0</v>
      </c>
      <c r="H68" s="18">
        <f t="shared" si="1"/>
        <v>0</v>
      </c>
    </row>
    <row r="69" spans="2:8" ht="14.25">
      <c r="B69" s="17" t="s">
        <v>69</v>
      </c>
      <c r="C69" s="18">
        <v>0</v>
      </c>
      <c r="D69" s="18">
        <v>0</v>
      </c>
      <c r="E69" s="18">
        <v>0</v>
      </c>
      <c r="F69" s="18">
        <f t="shared" si="0"/>
        <v>0</v>
      </c>
      <c r="G69" s="19">
        <v>0</v>
      </c>
      <c r="H69" s="18">
        <f t="shared" si="1"/>
        <v>0</v>
      </c>
    </row>
    <row r="70" spans="2:8" ht="14.25">
      <c r="B70" s="17" t="s">
        <v>70</v>
      </c>
      <c r="C70" s="18">
        <v>0</v>
      </c>
      <c r="D70" s="18">
        <v>0</v>
      </c>
      <c r="E70" s="18">
        <v>0</v>
      </c>
      <c r="F70" s="18">
        <f t="shared" si="0"/>
        <v>0</v>
      </c>
      <c r="G70" s="19">
        <v>0</v>
      </c>
      <c r="H70" s="18">
        <f t="shared" si="1"/>
        <v>0</v>
      </c>
    </row>
    <row r="71" spans="2:8" ht="14.25">
      <c r="B71" s="17" t="s">
        <v>71</v>
      </c>
      <c r="C71" s="18">
        <v>0</v>
      </c>
      <c r="D71" s="18">
        <v>0</v>
      </c>
      <c r="E71" s="18">
        <v>0</v>
      </c>
      <c r="F71" s="18">
        <f t="shared" si="0"/>
        <v>0</v>
      </c>
      <c r="G71" s="19">
        <v>0</v>
      </c>
      <c r="H71" s="18">
        <f t="shared" si="1"/>
        <v>0</v>
      </c>
    </row>
    <row r="72" spans="2:8" ht="14.25">
      <c r="B72" s="17" t="s">
        <v>72</v>
      </c>
      <c r="C72" s="18">
        <v>55025000</v>
      </c>
      <c r="D72" s="18">
        <v>1796000</v>
      </c>
      <c r="E72" s="18">
        <v>0</v>
      </c>
      <c r="F72" s="18">
        <f t="shared" si="0"/>
        <v>56821000</v>
      </c>
      <c r="G72" s="19">
        <v>0</v>
      </c>
      <c r="H72" s="18">
        <f t="shared" si="1"/>
        <v>56821000</v>
      </c>
    </row>
    <row r="73" spans="2:8" ht="14.25">
      <c r="B73" s="17" t="s">
        <v>73</v>
      </c>
      <c r="C73" s="18">
        <v>0</v>
      </c>
      <c r="D73" s="18">
        <v>0</v>
      </c>
      <c r="E73" s="18">
        <v>0</v>
      </c>
      <c r="F73" s="18">
        <f t="shared" ref="F73:F98" si="2">+C73+D73+E73</f>
        <v>0</v>
      </c>
      <c r="G73" s="19">
        <v>0</v>
      </c>
      <c r="H73" s="18">
        <f t="shared" ref="H73:H98" si="3">+F73-ABS(G73)</f>
        <v>0</v>
      </c>
    </row>
    <row r="74" spans="2:8" ht="14.25">
      <c r="B74" s="17" t="s">
        <v>74</v>
      </c>
      <c r="C74" s="18">
        <v>0</v>
      </c>
      <c r="D74" s="18">
        <v>0</v>
      </c>
      <c r="E74" s="18">
        <v>0</v>
      </c>
      <c r="F74" s="18">
        <f t="shared" si="2"/>
        <v>0</v>
      </c>
      <c r="G74" s="20">
        <v>0</v>
      </c>
      <c r="H74" s="18">
        <f t="shared" si="3"/>
        <v>0</v>
      </c>
    </row>
    <row r="75" spans="2:8" ht="14.25">
      <c r="B75" s="11" t="s">
        <v>75</v>
      </c>
      <c r="C75" s="12">
        <f>+C76+C77+C78+C79+C80+C81+C82+C83</f>
        <v>461337763</v>
      </c>
      <c r="D75" s="12">
        <f>+D76+D77+D78+D79+D80+D81+D82+D83</f>
        <v>140642376</v>
      </c>
      <c r="E75" s="12">
        <f>+E76+E77+E78+E79+E80+E81+E82+E83</f>
        <v>0</v>
      </c>
      <c r="F75" s="12">
        <f t="shared" si="2"/>
        <v>601980139</v>
      </c>
      <c r="G75" s="13">
        <f>+G76+G77+G78+G79+G80+G81+G82+G83</f>
        <v>0</v>
      </c>
      <c r="H75" s="12">
        <f t="shared" si="3"/>
        <v>601980139</v>
      </c>
    </row>
    <row r="76" spans="2:8" ht="14.25">
      <c r="B76" s="14" t="s">
        <v>76</v>
      </c>
      <c r="C76" s="15">
        <v>333048000</v>
      </c>
      <c r="D76" s="15">
        <v>137952000</v>
      </c>
      <c r="E76" s="15">
        <v>0</v>
      </c>
      <c r="F76" s="15">
        <f t="shared" si="2"/>
        <v>471000000</v>
      </c>
      <c r="G76" s="16">
        <v>0</v>
      </c>
      <c r="H76" s="15">
        <f t="shared" si="3"/>
        <v>471000000</v>
      </c>
    </row>
    <row r="77" spans="2:8" ht="14.25">
      <c r="B77" s="17" t="s">
        <v>77</v>
      </c>
      <c r="C77" s="18">
        <v>0</v>
      </c>
      <c r="D77" s="18">
        <v>0</v>
      </c>
      <c r="E77" s="18">
        <v>0</v>
      </c>
      <c r="F77" s="18">
        <f t="shared" si="2"/>
        <v>0</v>
      </c>
      <c r="G77" s="19">
        <v>0</v>
      </c>
      <c r="H77" s="18">
        <f t="shared" si="3"/>
        <v>0</v>
      </c>
    </row>
    <row r="78" spans="2:8" ht="14.25">
      <c r="B78" s="17" t="s">
        <v>78</v>
      </c>
      <c r="C78" s="18">
        <v>7165594</v>
      </c>
      <c r="D78" s="18">
        <v>130472</v>
      </c>
      <c r="E78" s="18">
        <v>0</v>
      </c>
      <c r="F78" s="18">
        <f t="shared" si="2"/>
        <v>7296066</v>
      </c>
      <c r="G78" s="19">
        <v>0</v>
      </c>
      <c r="H78" s="18">
        <f t="shared" si="3"/>
        <v>7296066</v>
      </c>
    </row>
    <row r="79" spans="2:8" ht="14.25">
      <c r="B79" s="17" t="s">
        <v>79</v>
      </c>
      <c r="C79" s="18">
        <v>0</v>
      </c>
      <c r="D79" s="18">
        <v>0</v>
      </c>
      <c r="E79" s="18">
        <v>0</v>
      </c>
      <c r="F79" s="18">
        <f t="shared" si="2"/>
        <v>0</v>
      </c>
      <c r="G79" s="19">
        <v>0</v>
      </c>
      <c r="H79" s="18">
        <f t="shared" si="3"/>
        <v>0</v>
      </c>
    </row>
    <row r="80" spans="2:8" ht="14.25">
      <c r="B80" s="17" t="s">
        <v>80</v>
      </c>
      <c r="C80" s="18">
        <v>94272240</v>
      </c>
      <c r="D80" s="18">
        <v>2451600</v>
      </c>
      <c r="E80" s="18">
        <v>0</v>
      </c>
      <c r="F80" s="18">
        <f t="shared" si="2"/>
        <v>96723840</v>
      </c>
      <c r="G80" s="19">
        <v>0</v>
      </c>
      <c r="H80" s="18">
        <f t="shared" si="3"/>
        <v>96723840</v>
      </c>
    </row>
    <row r="81" spans="2:8" ht="14.25">
      <c r="B81" s="17" t="s">
        <v>81</v>
      </c>
      <c r="C81" s="18">
        <v>26851929</v>
      </c>
      <c r="D81" s="18">
        <v>108304</v>
      </c>
      <c r="E81" s="18">
        <v>0</v>
      </c>
      <c r="F81" s="18">
        <f t="shared" si="2"/>
        <v>26960233</v>
      </c>
      <c r="G81" s="19">
        <v>0</v>
      </c>
      <c r="H81" s="18">
        <f t="shared" si="3"/>
        <v>26960233</v>
      </c>
    </row>
    <row r="82" spans="2:8" ht="14.25">
      <c r="B82" s="17" t="s">
        <v>82</v>
      </c>
      <c r="C82" s="18">
        <v>0</v>
      </c>
      <c r="D82" s="18">
        <v>0</v>
      </c>
      <c r="E82" s="18">
        <v>0</v>
      </c>
      <c r="F82" s="18">
        <f t="shared" si="2"/>
        <v>0</v>
      </c>
      <c r="G82" s="19">
        <v>0</v>
      </c>
      <c r="H82" s="18">
        <f t="shared" si="3"/>
        <v>0</v>
      </c>
    </row>
    <row r="83" spans="2:8" ht="14.25">
      <c r="B83" s="17" t="s">
        <v>83</v>
      </c>
      <c r="C83" s="18">
        <v>0</v>
      </c>
      <c r="D83" s="18">
        <v>0</v>
      </c>
      <c r="E83" s="18">
        <v>0</v>
      </c>
      <c r="F83" s="18">
        <f t="shared" si="2"/>
        <v>0</v>
      </c>
      <c r="G83" s="20">
        <v>0</v>
      </c>
      <c r="H83" s="18">
        <f t="shared" si="3"/>
        <v>0</v>
      </c>
    </row>
    <row r="84" spans="2:8" ht="14.25">
      <c r="B84" s="11" t="s">
        <v>84</v>
      </c>
      <c r="C84" s="12">
        <f>+C56 +C75</f>
        <v>773905735</v>
      </c>
      <c r="D84" s="12">
        <f>+D56 +D75</f>
        <v>160238146</v>
      </c>
      <c r="E84" s="12">
        <f>+E56 +E75</f>
        <v>0</v>
      </c>
      <c r="F84" s="12">
        <f t="shared" si="2"/>
        <v>934143881</v>
      </c>
      <c r="G84" s="13">
        <f>+G56 +G75</f>
        <v>0</v>
      </c>
      <c r="H84" s="12">
        <f t="shared" si="3"/>
        <v>934143881</v>
      </c>
    </row>
    <row r="85" spans="2:8" ht="14.25">
      <c r="B85" s="9" t="s">
        <v>85</v>
      </c>
      <c r="C85" s="10"/>
      <c r="D85" s="10"/>
      <c r="E85" s="10"/>
      <c r="F85" s="10"/>
      <c r="G85" s="10"/>
      <c r="H85" s="10"/>
    </row>
    <row r="86" spans="2:8" ht="14.25">
      <c r="B86" s="14" t="s">
        <v>86</v>
      </c>
      <c r="C86" s="15">
        <f>+C87</f>
        <v>740550260</v>
      </c>
      <c r="D86" s="15">
        <f>+D87</f>
        <v>0</v>
      </c>
      <c r="E86" s="15">
        <f>+E87</f>
        <v>0</v>
      </c>
      <c r="F86" s="15">
        <f t="shared" si="2"/>
        <v>740550260</v>
      </c>
      <c r="G86" s="16">
        <f>+G87</f>
        <v>0</v>
      </c>
      <c r="H86" s="15">
        <f t="shared" si="3"/>
        <v>740550260</v>
      </c>
    </row>
    <row r="87" spans="2:8" ht="14.25">
      <c r="B87" s="17" t="s">
        <v>87</v>
      </c>
      <c r="C87" s="18">
        <v>740550260</v>
      </c>
      <c r="D87" s="18">
        <v>0</v>
      </c>
      <c r="E87" s="18">
        <v>0</v>
      </c>
      <c r="F87" s="18">
        <f t="shared" si="2"/>
        <v>740550260</v>
      </c>
      <c r="G87" s="19">
        <v>0</v>
      </c>
      <c r="H87" s="18">
        <f t="shared" si="3"/>
        <v>740550260</v>
      </c>
    </row>
    <row r="88" spans="2:8" ht="14.25">
      <c r="B88" s="17" t="s">
        <v>88</v>
      </c>
      <c r="C88" s="18">
        <f>+C89</f>
        <v>538230936</v>
      </c>
      <c r="D88" s="18">
        <f>+D89</f>
        <v>0</v>
      </c>
      <c r="E88" s="18">
        <f>+E89</f>
        <v>0</v>
      </c>
      <c r="F88" s="18">
        <f t="shared" si="2"/>
        <v>538230936</v>
      </c>
      <c r="G88" s="19">
        <f>+G89</f>
        <v>0</v>
      </c>
      <c r="H88" s="18">
        <f t="shared" si="3"/>
        <v>538230936</v>
      </c>
    </row>
    <row r="89" spans="2:8" ht="14.25">
      <c r="B89" s="17" t="s">
        <v>89</v>
      </c>
      <c r="C89" s="18">
        <v>538230936</v>
      </c>
      <c r="D89" s="18">
        <v>0</v>
      </c>
      <c r="E89" s="18">
        <v>0</v>
      </c>
      <c r="F89" s="18">
        <f t="shared" si="2"/>
        <v>538230936</v>
      </c>
      <c r="G89" s="19">
        <v>0</v>
      </c>
      <c r="H89" s="18">
        <f t="shared" si="3"/>
        <v>538230936</v>
      </c>
    </row>
    <row r="90" spans="2:8" ht="14.25">
      <c r="B90" s="17" t="s">
        <v>90</v>
      </c>
      <c r="C90" s="18">
        <f>+C91+C92+C93</f>
        <v>327000000</v>
      </c>
      <c r="D90" s="18">
        <f>+D91+D92+D93</f>
        <v>0</v>
      </c>
      <c r="E90" s="18">
        <f>+E91+E92+E93</f>
        <v>0</v>
      </c>
      <c r="F90" s="18">
        <f t="shared" si="2"/>
        <v>327000000</v>
      </c>
      <c r="G90" s="19">
        <f>+G91+G92+G93</f>
        <v>0</v>
      </c>
      <c r="H90" s="18">
        <f t="shared" si="3"/>
        <v>327000000</v>
      </c>
    </row>
    <row r="91" spans="2:8" ht="14.25">
      <c r="B91" s="17" t="s">
        <v>91</v>
      </c>
      <c r="C91" s="18">
        <v>277000000</v>
      </c>
      <c r="D91" s="18">
        <v>0</v>
      </c>
      <c r="E91" s="18">
        <v>0</v>
      </c>
      <c r="F91" s="18">
        <f t="shared" si="2"/>
        <v>277000000</v>
      </c>
      <c r="G91" s="19">
        <v>0</v>
      </c>
      <c r="H91" s="18">
        <f t="shared" si="3"/>
        <v>277000000</v>
      </c>
    </row>
    <row r="92" spans="2:8" ht="14.25">
      <c r="B92" s="17" t="s">
        <v>92</v>
      </c>
      <c r="C92" s="18">
        <v>50000000</v>
      </c>
      <c r="D92" s="18">
        <v>0</v>
      </c>
      <c r="E92" s="18">
        <v>0</v>
      </c>
      <c r="F92" s="18">
        <f t="shared" si="2"/>
        <v>50000000</v>
      </c>
      <c r="G92" s="19">
        <v>0</v>
      </c>
      <c r="H92" s="18">
        <f t="shared" si="3"/>
        <v>50000000</v>
      </c>
    </row>
    <row r="93" spans="2:8" ht="14.25">
      <c r="B93" s="17" t="s">
        <v>93</v>
      </c>
      <c r="C93" s="18">
        <v>0</v>
      </c>
      <c r="D93" s="18">
        <v>0</v>
      </c>
      <c r="E93" s="18">
        <v>0</v>
      </c>
      <c r="F93" s="18">
        <f t="shared" si="2"/>
        <v>0</v>
      </c>
      <c r="G93" s="19">
        <v>0</v>
      </c>
      <c r="H93" s="18">
        <f t="shared" si="3"/>
        <v>0</v>
      </c>
    </row>
    <row r="94" spans="2:8" ht="14.25">
      <c r="B94" s="17" t="s">
        <v>94</v>
      </c>
      <c r="C94" s="18">
        <f>+C95</f>
        <v>1066091244</v>
      </c>
      <c r="D94" s="18">
        <f>+D95</f>
        <v>111747874</v>
      </c>
      <c r="E94" s="18">
        <f>+E95</f>
        <v>0</v>
      </c>
      <c r="F94" s="18">
        <f t="shared" si="2"/>
        <v>1177839118</v>
      </c>
      <c r="G94" s="19">
        <f>+G95</f>
        <v>0</v>
      </c>
      <c r="H94" s="18">
        <f t="shared" si="3"/>
        <v>1177839118</v>
      </c>
    </row>
    <row r="95" spans="2:8" ht="14.25">
      <c r="B95" s="17" t="s">
        <v>95</v>
      </c>
      <c r="C95" s="18">
        <v>1066091244</v>
      </c>
      <c r="D95" s="18">
        <v>111747874</v>
      </c>
      <c r="E95" s="18">
        <v>0</v>
      </c>
      <c r="F95" s="18">
        <f t="shared" si="2"/>
        <v>1177839118</v>
      </c>
      <c r="G95" s="19">
        <v>0</v>
      </c>
      <c r="H95" s="18">
        <f t="shared" si="3"/>
        <v>1177839118</v>
      </c>
    </row>
    <row r="96" spans="2:8" ht="14.25">
      <c r="B96" s="21" t="s">
        <v>96</v>
      </c>
      <c r="C96" s="22">
        <v>32486173</v>
      </c>
      <c r="D96" s="22">
        <v>-1375074</v>
      </c>
      <c r="E96" s="22">
        <v>0</v>
      </c>
      <c r="F96" s="22">
        <f t="shared" si="2"/>
        <v>31111099</v>
      </c>
      <c r="G96" s="20">
        <v>0</v>
      </c>
      <c r="H96" s="22">
        <f t="shared" si="3"/>
        <v>31111099</v>
      </c>
    </row>
    <row r="97" spans="2:8" ht="14.25">
      <c r="B97" s="11" t="s">
        <v>97</v>
      </c>
      <c r="C97" s="12">
        <f>+C86 +C88 +C90 +C94</f>
        <v>2671872440</v>
      </c>
      <c r="D97" s="12">
        <f>+D86 +D88 +D90 +D94</f>
        <v>111747874</v>
      </c>
      <c r="E97" s="12">
        <f>+E86 +E88 +E90 +E94</f>
        <v>0</v>
      </c>
      <c r="F97" s="12">
        <f t="shared" si="2"/>
        <v>2783620314</v>
      </c>
      <c r="G97" s="13">
        <f>+G86 +G88 +G90 +G94</f>
        <v>0</v>
      </c>
      <c r="H97" s="12">
        <f t="shared" si="3"/>
        <v>2783620314</v>
      </c>
    </row>
    <row r="98" spans="2:8" ht="14.25">
      <c r="B98" s="9" t="s">
        <v>98</v>
      </c>
      <c r="C98" s="10">
        <f>+C84 +C97</f>
        <v>3445778175</v>
      </c>
      <c r="D98" s="10">
        <f>+D84 +D97</f>
        <v>271986020</v>
      </c>
      <c r="E98" s="10">
        <f>+E84 +E97</f>
        <v>0</v>
      </c>
      <c r="F98" s="10">
        <f t="shared" si="2"/>
        <v>3717764195</v>
      </c>
      <c r="G98" s="13">
        <f>+G84 +G97</f>
        <v>0</v>
      </c>
      <c r="H98" s="10">
        <f t="shared" si="3"/>
        <v>3717764195</v>
      </c>
    </row>
  </sheetData>
  <mergeCells count="2">
    <mergeCell ref="B3:H3"/>
    <mergeCell ref="B5:H5"/>
  </mergeCells>
  <phoneticPr fontId="2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第三号第二様式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uchima</dc:creator>
  <cp:lastModifiedBy>uchima</cp:lastModifiedBy>
  <dcterms:created xsi:type="dcterms:W3CDTF">2019-06-24T05:06:15Z</dcterms:created>
  <dcterms:modified xsi:type="dcterms:W3CDTF">2019-06-24T05:06:16Z</dcterms:modified>
</cp:coreProperties>
</file>