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605"/>
  </bookViews>
  <sheets>
    <sheet name="第一号第二様式" sheetId="1" r:id="rId1"/>
  </sheets>
  <calcPr calcId="145621" calcMode="manual"/>
</workbook>
</file>

<file path=xl/calcChain.xml><?xml version="1.0" encoding="utf-8"?>
<calcChain xmlns="http://schemas.openxmlformats.org/spreadsheetml/2006/main">
  <c r="H61" i="1" l="1"/>
  <c r="J61" i="1" s="1"/>
  <c r="I58" i="1"/>
  <c r="G58" i="1"/>
  <c r="H58" i="1" s="1"/>
  <c r="J58" i="1" s="1"/>
  <c r="F58" i="1"/>
  <c r="E58" i="1"/>
  <c r="H57" i="1"/>
  <c r="J57" i="1" s="1"/>
  <c r="H56" i="1"/>
  <c r="J56" i="1" s="1"/>
  <c r="H55" i="1"/>
  <c r="J55" i="1" s="1"/>
  <c r="H54" i="1"/>
  <c r="J54" i="1" s="1"/>
  <c r="H53" i="1"/>
  <c r="J53" i="1" s="1"/>
  <c r="H52" i="1"/>
  <c r="J52" i="1" s="1"/>
  <c r="H51" i="1"/>
  <c r="J51" i="1" s="1"/>
  <c r="H50" i="1"/>
  <c r="J50" i="1" s="1"/>
  <c r="I49" i="1"/>
  <c r="I59" i="1" s="1"/>
  <c r="G49" i="1"/>
  <c r="G59" i="1" s="1"/>
  <c r="F49" i="1"/>
  <c r="F59" i="1" s="1"/>
  <c r="E49" i="1"/>
  <c r="H49" i="1" s="1"/>
  <c r="J49" i="1" s="1"/>
  <c r="H48" i="1"/>
  <c r="J48" i="1" s="1"/>
  <c r="H47" i="1"/>
  <c r="J47" i="1" s="1"/>
  <c r="H46" i="1"/>
  <c r="J46" i="1" s="1"/>
  <c r="H45" i="1"/>
  <c r="J45" i="1" s="1"/>
  <c r="H44" i="1"/>
  <c r="J44" i="1" s="1"/>
  <c r="H43" i="1"/>
  <c r="J43" i="1" s="1"/>
  <c r="H42" i="1"/>
  <c r="J42" i="1" s="1"/>
  <c r="H41" i="1"/>
  <c r="J41" i="1" s="1"/>
  <c r="H40" i="1"/>
  <c r="J40" i="1" s="1"/>
  <c r="I39" i="1"/>
  <c r="F39" i="1"/>
  <c r="E39" i="1"/>
  <c r="I38" i="1"/>
  <c r="G38" i="1"/>
  <c r="H38" i="1" s="1"/>
  <c r="J38" i="1" s="1"/>
  <c r="F38" i="1"/>
  <c r="E38" i="1"/>
  <c r="H37" i="1"/>
  <c r="J37" i="1" s="1"/>
  <c r="H36" i="1"/>
  <c r="J36" i="1" s="1"/>
  <c r="H35" i="1"/>
  <c r="J35" i="1" s="1"/>
  <c r="H34" i="1"/>
  <c r="J34" i="1" s="1"/>
  <c r="H33" i="1"/>
  <c r="J33" i="1" s="1"/>
  <c r="I32" i="1"/>
  <c r="G32" i="1"/>
  <c r="H32" i="1" s="1"/>
  <c r="J32" i="1" s="1"/>
  <c r="F32" i="1"/>
  <c r="E32" i="1"/>
  <c r="H31" i="1"/>
  <c r="J31" i="1" s="1"/>
  <c r="H30" i="1"/>
  <c r="J30" i="1" s="1"/>
  <c r="H29" i="1"/>
  <c r="J29" i="1" s="1"/>
  <c r="H28" i="1"/>
  <c r="J28" i="1" s="1"/>
  <c r="H27" i="1"/>
  <c r="J27" i="1" s="1"/>
  <c r="G26" i="1"/>
  <c r="I25" i="1"/>
  <c r="G25" i="1"/>
  <c r="F25" i="1"/>
  <c r="E25" i="1"/>
  <c r="H25" i="1" s="1"/>
  <c r="J25" i="1" s="1"/>
  <c r="H24" i="1"/>
  <c r="J24" i="1" s="1"/>
  <c r="H23" i="1"/>
  <c r="J23" i="1" s="1"/>
  <c r="H22" i="1"/>
  <c r="J22" i="1" s="1"/>
  <c r="H21" i="1"/>
  <c r="J21" i="1" s="1"/>
  <c r="H20" i="1"/>
  <c r="J20" i="1" s="1"/>
  <c r="H19" i="1"/>
  <c r="J19" i="1" s="1"/>
  <c r="H18" i="1"/>
  <c r="J18" i="1" s="1"/>
  <c r="I17" i="1"/>
  <c r="I26" i="1" s="1"/>
  <c r="I60" i="1" s="1"/>
  <c r="I62" i="1" s="1"/>
  <c r="G17" i="1"/>
  <c r="F17" i="1"/>
  <c r="F26" i="1" s="1"/>
  <c r="E17" i="1"/>
  <c r="H17" i="1" s="1"/>
  <c r="J17" i="1" s="1"/>
  <c r="H16" i="1"/>
  <c r="J16" i="1" s="1"/>
  <c r="H15" i="1"/>
  <c r="J15" i="1" s="1"/>
  <c r="H14" i="1"/>
  <c r="J14" i="1" s="1"/>
  <c r="H13" i="1"/>
  <c r="J13" i="1" s="1"/>
  <c r="H12" i="1"/>
  <c r="J12" i="1" s="1"/>
  <c r="H11" i="1"/>
  <c r="J11" i="1" s="1"/>
  <c r="H10" i="1"/>
  <c r="J10" i="1" s="1"/>
  <c r="H9" i="1"/>
  <c r="J9" i="1" s="1"/>
  <c r="H8" i="1"/>
  <c r="J8" i="1" s="1"/>
  <c r="F60" i="1" l="1"/>
  <c r="F62" i="1" s="1"/>
  <c r="H39" i="1"/>
  <c r="J39" i="1" s="1"/>
  <c r="E59" i="1"/>
  <c r="H59" i="1" s="1"/>
  <c r="J59" i="1" s="1"/>
  <c r="G39" i="1"/>
  <c r="G60" i="1" s="1"/>
  <c r="G62" i="1" s="1"/>
  <c r="E26" i="1"/>
  <c r="H26" i="1" l="1"/>
  <c r="J26" i="1" s="1"/>
  <c r="E60" i="1"/>
  <c r="H60" i="1" l="1"/>
  <c r="J60" i="1" s="1"/>
  <c r="E62" i="1"/>
  <c r="H62" i="1" s="1"/>
  <c r="J62" i="1" s="1"/>
</calcChain>
</file>

<file path=xl/sharedStrings.xml><?xml version="1.0" encoding="utf-8"?>
<sst xmlns="http://schemas.openxmlformats.org/spreadsheetml/2006/main" count="75" uniqueCount="71">
  <si>
    <t>第一号第二様式（第十七条第四項関係）</t>
    <rPh sb="0" eb="1">
      <t>ダイ</t>
    </rPh>
    <rPh sb="1" eb="2">
      <t>イチ</t>
    </rPh>
    <rPh sb="2" eb="3">
      <t>ゴウ</t>
    </rPh>
    <rPh sb="3" eb="4">
      <t>ダイ</t>
    </rPh>
    <rPh sb="4" eb="5">
      <t>ニ</t>
    </rPh>
    <rPh sb="5" eb="7">
      <t>ヨウシキ</t>
    </rPh>
    <phoneticPr fontId="4"/>
  </si>
  <si>
    <t>資金収支内訳表</t>
    <phoneticPr fontId="4"/>
  </si>
  <si>
    <t>（自）平成30年4月1日  （至）平成31年3月31日</t>
    <phoneticPr fontId="4"/>
  </si>
  <si>
    <t>（単位：円）</t>
    <phoneticPr fontId="4"/>
  </si>
  <si>
    <t>勘定科目</t>
    <rPh sb="0" eb="2">
      <t>カンジョウ</t>
    </rPh>
    <rPh sb="2" eb="4">
      <t>カモク</t>
    </rPh>
    <phoneticPr fontId="4"/>
  </si>
  <si>
    <t>社会福祉事業</t>
    <rPh sb="0" eb="2">
      <t>シャカイ</t>
    </rPh>
    <rPh sb="2" eb="4">
      <t>フクシ</t>
    </rPh>
    <rPh sb="4" eb="6">
      <t>ジギョウ</t>
    </rPh>
    <phoneticPr fontId="2"/>
  </si>
  <si>
    <t>公益事業</t>
    <rPh sb="0" eb="2">
      <t>コウエキ</t>
    </rPh>
    <rPh sb="2" eb="4">
      <t>ジギョウ</t>
    </rPh>
    <phoneticPr fontId="2"/>
  </si>
  <si>
    <t>収益事業</t>
    <rPh sb="0" eb="2">
      <t>シュウエキ</t>
    </rPh>
    <rPh sb="2" eb="4">
      <t>ジギョウ</t>
    </rPh>
    <phoneticPr fontId="2"/>
  </si>
  <si>
    <t>合計</t>
    <rPh sb="0" eb="2">
      <t>ゴウケイ</t>
    </rPh>
    <phoneticPr fontId="1"/>
  </si>
  <si>
    <t>内部取引
消去</t>
    <rPh sb="0" eb="2">
      <t>ナイブ</t>
    </rPh>
    <rPh sb="2" eb="4">
      <t>トリヒキ</t>
    </rPh>
    <rPh sb="5" eb="7">
      <t>ショウキョ</t>
    </rPh>
    <phoneticPr fontId="2"/>
  </si>
  <si>
    <t>法人合計</t>
  </si>
  <si>
    <t>事業活動による収支</t>
  </si>
  <si>
    <t>収入</t>
  </si>
  <si>
    <t>介護保険事業収入</t>
  </si>
  <si>
    <t>障害福祉サービス等事業収入</t>
  </si>
  <si>
    <t>医療事業収入</t>
  </si>
  <si>
    <t>有料老人ホーム事業収入</t>
  </si>
  <si>
    <t>借入金利息補助金収入</t>
  </si>
  <si>
    <t>経常経費寄附金収入</t>
  </si>
  <si>
    <t>受取利息配当金収入</t>
  </si>
  <si>
    <t>その他の収入</t>
  </si>
  <si>
    <t>流動資産評価益等による資金増加額</t>
  </si>
  <si>
    <t>事業活動収入計（１）</t>
  </si>
  <si>
    <t>支出</t>
  </si>
  <si>
    <t>人件費支出</t>
  </si>
  <si>
    <t>事業費支出</t>
  </si>
  <si>
    <t>事務費支出</t>
  </si>
  <si>
    <t>利用者負担軽減額</t>
  </si>
  <si>
    <t>支払利息支出</t>
  </si>
  <si>
    <t>その他の支出</t>
  </si>
  <si>
    <t>流動資産評価損等による資金減少額</t>
  </si>
  <si>
    <t>事業活動支出計（２）</t>
  </si>
  <si>
    <t>事業活動資金収支差額（３）＝（１）－（２）</t>
  </si>
  <si>
    <t>施設整備等による収支</t>
  </si>
  <si>
    <t>施設整備等補助金収入</t>
  </si>
  <si>
    <t>施設整備等寄附金収入</t>
  </si>
  <si>
    <t>設備資金借入金収入</t>
  </si>
  <si>
    <t>固定資産売却収入</t>
  </si>
  <si>
    <t>その他の施設整備等による収入</t>
  </si>
  <si>
    <t>施設整備等収入計（４）</t>
  </si>
  <si>
    <t>設備資金借入金元金償還支出</t>
  </si>
  <si>
    <t>固定資産取得支出</t>
  </si>
  <si>
    <t>固定資産除却・廃棄支出</t>
  </si>
  <si>
    <t>ファイナンス・リース債務の返済支出</t>
  </si>
  <si>
    <t>その他の施設整備等による支出</t>
  </si>
  <si>
    <t>施設整備等支出計（５）</t>
  </si>
  <si>
    <t>施設整備等資金収支差額（６）＝（４）－（５）</t>
  </si>
  <si>
    <t>その他の活動による収支</t>
  </si>
  <si>
    <t>長期運営資金借入金元金償還寄附金収入</t>
  </si>
  <si>
    <t>長期運営資金借入金収入</t>
  </si>
  <si>
    <t>長期貸付金回収収入</t>
  </si>
  <si>
    <t>投資有価証券売却収入</t>
  </si>
  <si>
    <t>積立資産取崩収入</t>
  </si>
  <si>
    <t>事業区分間長期借入金収入</t>
  </si>
  <si>
    <t>事業区分間長期貸付金回収収入</t>
  </si>
  <si>
    <t>事業区分間繰入金収入</t>
  </si>
  <si>
    <t>その他の活動による収入</t>
  </si>
  <si>
    <t>その他の活動収入計（７）</t>
  </si>
  <si>
    <t>長期運営資金借入金元金償還支出</t>
  </si>
  <si>
    <t>長期貸付金支出</t>
  </si>
  <si>
    <t>投資有価証券取得支出</t>
  </si>
  <si>
    <t>積立資産支出</t>
  </si>
  <si>
    <t>事業区分間長期貸付金支出</t>
  </si>
  <si>
    <t>事業区分間長期借入金返済支出</t>
  </si>
  <si>
    <t>事業区分間繰入金支出</t>
  </si>
  <si>
    <t>その他の活動による支出</t>
  </si>
  <si>
    <t>その他の活動支出計（８）</t>
  </si>
  <si>
    <t>その他の活動資金収支差額（９）＝（７）－（８）</t>
  </si>
  <si>
    <t>当期資金収支差額合計（１０）＝（３）＋（６）＋（９）</t>
    <phoneticPr fontId="1"/>
  </si>
  <si>
    <t>前期末支払資金残高（１１）</t>
    <phoneticPr fontId="1"/>
  </si>
  <si>
    <t>当期末支払資金残高（１０）＋（１１）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</si>
</sst>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-#,##0_)"/>
  </numFmts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ゴシック"/>
      <family val="3"/>
      <charset val="128"/>
    </font>
    <font>
      <sz val="11"/>
      <color rgb="FF00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/>
    <xf numFmtId="0" fontId="8" fillId="0" borderId="0">
      <alignment horizontal="left" vertical="top"/>
    </xf>
  </cellStyleXfs>
  <cellXfs count="32">
    <xf numFmtId="0" fontId="0" fillId="0" borderId="0" xfId="0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shrinkToFit="1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 shrinkToFit="1"/>
    </xf>
    <xf numFmtId="0" fontId="3" fillId="0" borderId="0" xfId="0" applyFont="1" applyFill="1" applyAlignment="1">
      <alignment horizontal="center" vertical="center" shrinkToFit="1"/>
    </xf>
    <xf numFmtId="0" fontId="2" fillId="0" borderId="0" xfId="0" applyFont="1" applyFill="1" applyAlignment="1" applyProtection="1">
      <alignment horizontal="center" vertical="center" shrinkToFit="1"/>
      <protection locked="0"/>
    </xf>
    <xf numFmtId="0" fontId="5" fillId="0" borderId="0" xfId="0" applyFont="1" applyFill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1" xfId="1" applyFont="1" applyFill="1" applyBorder="1" applyAlignment="1">
      <alignment horizontal="center" vertical="center" shrinkToFit="1"/>
    </xf>
    <xf numFmtId="0" fontId="7" fillId="0" borderId="2" xfId="2" applyNumberFormat="1" applyFont="1" applyFill="1" applyBorder="1" applyAlignment="1">
      <alignment vertical="center" textRotation="255"/>
    </xf>
    <xf numFmtId="0" fontId="7" fillId="0" borderId="2" xfId="2" applyNumberFormat="1" applyFont="1" applyFill="1" applyBorder="1" applyAlignment="1">
      <alignment vertical="center" shrinkToFit="1"/>
    </xf>
    <xf numFmtId="176" fontId="9" fillId="0" borderId="2" xfId="2" applyNumberFormat="1" applyFont="1" applyFill="1" applyBorder="1" applyAlignment="1" applyProtection="1">
      <alignment vertical="center" shrinkToFit="1"/>
      <protection locked="0"/>
    </xf>
    <xf numFmtId="176" fontId="9" fillId="0" borderId="2" xfId="0" applyNumberFormat="1" applyFont="1" applyFill="1" applyBorder="1" applyAlignment="1" applyProtection="1">
      <alignment vertical="center"/>
      <protection locked="0"/>
    </xf>
    <xf numFmtId="0" fontId="7" fillId="0" borderId="3" xfId="2" applyNumberFormat="1" applyFont="1" applyFill="1" applyBorder="1" applyAlignment="1">
      <alignment vertical="center" textRotation="255"/>
    </xf>
    <xf numFmtId="0" fontId="7" fillId="0" borderId="3" xfId="2" applyNumberFormat="1" applyFont="1" applyFill="1" applyBorder="1" applyAlignment="1">
      <alignment vertical="center" shrinkToFit="1"/>
    </xf>
    <xf numFmtId="176" fontId="9" fillId="0" borderId="3" xfId="2" applyNumberFormat="1" applyFont="1" applyFill="1" applyBorder="1" applyAlignment="1" applyProtection="1">
      <alignment vertical="center" shrinkToFit="1"/>
      <protection locked="0"/>
    </xf>
    <xf numFmtId="176" fontId="9" fillId="0" borderId="3" xfId="0" applyNumberFormat="1" applyFont="1" applyFill="1" applyBorder="1" applyAlignment="1" applyProtection="1">
      <alignment vertical="center"/>
      <protection locked="0"/>
    </xf>
    <xf numFmtId="176" fontId="9" fillId="0" borderId="4" xfId="0" applyNumberFormat="1" applyFont="1" applyFill="1" applyBorder="1" applyAlignment="1" applyProtection="1">
      <alignment vertical="center"/>
      <protection locked="0"/>
    </xf>
    <xf numFmtId="0" fontId="7" fillId="0" borderId="4" xfId="2" applyNumberFormat="1" applyFont="1" applyFill="1" applyBorder="1" applyAlignment="1">
      <alignment vertical="center" textRotation="255"/>
    </xf>
    <xf numFmtId="0" fontId="7" fillId="0" borderId="1" xfId="2" applyNumberFormat="1" applyFont="1" applyFill="1" applyBorder="1" applyAlignment="1">
      <alignment vertical="center" shrinkToFit="1"/>
    </xf>
    <xf numFmtId="176" fontId="9" fillId="0" borderId="1" xfId="2" applyNumberFormat="1" applyFont="1" applyFill="1" applyBorder="1" applyAlignment="1" applyProtection="1">
      <alignment vertical="center" shrinkToFit="1"/>
      <protection locked="0"/>
    </xf>
    <xf numFmtId="176" fontId="9" fillId="0" borderId="1" xfId="0" applyNumberFormat="1" applyFont="1" applyFill="1" applyBorder="1" applyAlignment="1" applyProtection="1">
      <alignment vertical="center"/>
      <protection locked="0"/>
    </xf>
    <xf numFmtId="0" fontId="7" fillId="0" borderId="5" xfId="2" applyNumberFormat="1" applyFont="1" applyFill="1" applyBorder="1" applyAlignment="1">
      <alignment vertical="center"/>
    </xf>
    <xf numFmtId="0" fontId="7" fillId="0" borderId="6" xfId="2" applyNumberFormat="1" applyFont="1" applyFill="1" applyBorder="1" applyAlignment="1">
      <alignment vertical="center" shrinkToFit="1"/>
    </xf>
    <xf numFmtId="176" fontId="9" fillId="0" borderId="6" xfId="2" applyNumberFormat="1" applyFont="1" applyFill="1" applyBorder="1" applyAlignment="1" applyProtection="1">
      <alignment vertical="center" shrinkToFit="1"/>
      <protection locked="0"/>
    </xf>
    <xf numFmtId="0" fontId="7" fillId="0" borderId="7" xfId="2" applyNumberFormat="1" applyFont="1" applyFill="1" applyBorder="1" applyAlignment="1">
      <alignment vertical="center"/>
    </xf>
    <xf numFmtId="0" fontId="7" fillId="0" borderId="3" xfId="2" applyNumberFormat="1" applyFont="1" applyFill="1" applyBorder="1" applyAlignment="1">
      <alignment vertical="top" shrinkToFit="1"/>
    </xf>
    <xf numFmtId="176" fontId="9" fillId="0" borderId="3" xfId="2" applyNumberFormat="1" applyFont="1" applyFill="1" applyBorder="1" applyAlignment="1" applyProtection="1">
      <alignment vertical="top" shrinkToFit="1"/>
      <protection locked="0"/>
    </xf>
    <xf numFmtId="0" fontId="7" fillId="0" borderId="1" xfId="2" applyNumberFormat="1" applyFont="1" applyFill="1" applyBorder="1" applyAlignment="1">
      <alignment vertical="top" shrinkToFit="1"/>
    </xf>
    <xf numFmtId="176" fontId="9" fillId="0" borderId="1" xfId="2" applyNumberFormat="1" applyFont="1" applyFill="1" applyBorder="1" applyAlignment="1" applyProtection="1">
      <alignment vertical="top" shrinkToFit="1"/>
      <protection locked="0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62"/>
  <sheetViews>
    <sheetView showGridLines="0" tabSelected="1" workbookViewId="0"/>
  </sheetViews>
  <sheetFormatPr defaultRowHeight="13.5"/>
  <cols>
    <col min="1" max="3" width="2.875" customWidth="1"/>
    <col min="4" max="4" width="43.75" customWidth="1"/>
    <col min="5" max="10" width="20.75" customWidth="1"/>
  </cols>
  <sheetData>
    <row r="1" spans="2:10">
      <c r="B1" s="1"/>
      <c r="C1" s="1"/>
      <c r="D1" s="1"/>
      <c r="E1" s="1"/>
      <c r="F1" s="1"/>
      <c r="G1" s="1"/>
      <c r="H1" s="1"/>
      <c r="I1" s="1"/>
      <c r="J1" s="1"/>
    </row>
    <row r="2" spans="2:10" ht="21">
      <c r="B2" s="2"/>
      <c r="C2" s="2"/>
      <c r="D2" s="2"/>
      <c r="E2" s="2"/>
      <c r="F2" s="3"/>
      <c r="G2" s="3"/>
      <c r="H2" s="3"/>
      <c r="I2" s="4"/>
      <c r="J2" s="4" t="s">
        <v>0</v>
      </c>
    </row>
    <row r="3" spans="2:10" ht="21">
      <c r="B3" s="5" t="s">
        <v>1</v>
      </c>
      <c r="C3" s="5"/>
      <c r="D3" s="5"/>
      <c r="E3" s="5"/>
      <c r="F3" s="5"/>
      <c r="G3" s="5"/>
      <c r="H3" s="5"/>
      <c r="I3" s="5"/>
      <c r="J3" s="5"/>
    </row>
    <row r="4" spans="2:10" ht="14.25">
      <c r="B4" s="6"/>
      <c r="C4" s="6"/>
      <c r="D4" s="6"/>
      <c r="E4" s="6"/>
      <c r="F4" s="6"/>
      <c r="G4" s="6"/>
      <c r="H4" s="6"/>
      <c r="I4" s="3"/>
      <c r="J4" s="3"/>
    </row>
    <row r="5" spans="2:10" ht="21">
      <c r="B5" s="7" t="s">
        <v>2</v>
      </c>
      <c r="C5" s="7"/>
      <c r="D5" s="7"/>
      <c r="E5" s="7"/>
      <c r="F5" s="7"/>
      <c r="G5" s="7"/>
      <c r="H5" s="7"/>
      <c r="I5" s="7"/>
      <c r="J5" s="7"/>
    </row>
    <row r="6" spans="2:10" ht="15.75">
      <c r="B6" s="8"/>
      <c r="C6" s="8"/>
      <c r="D6" s="8"/>
      <c r="E6" s="8"/>
      <c r="F6" s="8"/>
      <c r="G6" s="8"/>
      <c r="H6" s="3"/>
      <c r="I6" s="3"/>
      <c r="J6" s="8" t="s">
        <v>3</v>
      </c>
    </row>
    <row r="7" spans="2:10" ht="14.25">
      <c r="B7" s="9" t="s">
        <v>4</v>
      </c>
      <c r="C7" s="9"/>
      <c r="D7" s="9"/>
      <c r="E7" s="10" t="s">
        <v>5</v>
      </c>
      <c r="F7" s="10" t="s">
        <v>6</v>
      </c>
      <c r="G7" s="10" t="s">
        <v>7</v>
      </c>
      <c r="H7" s="10" t="s">
        <v>8</v>
      </c>
      <c r="I7" s="10" t="s">
        <v>9</v>
      </c>
      <c r="J7" s="10" t="s">
        <v>10</v>
      </c>
    </row>
    <row r="8" spans="2:10" ht="14.25">
      <c r="B8" s="11" t="s">
        <v>11</v>
      </c>
      <c r="C8" s="11" t="s">
        <v>12</v>
      </c>
      <c r="D8" s="12" t="s">
        <v>13</v>
      </c>
      <c r="E8" s="13">
        <v>1840951400</v>
      </c>
      <c r="F8" s="13">
        <v>0</v>
      </c>
      <c r="G8" s="13">
        <v>0</v>
      </c>
      <c r="H8" s="13">
        <f>E8+F8+G8</f>
        <v>1840951400</v>
      </c>
      <c r="I8" s="14">
        <v>0</v>
      </c>
      <c r="J8" s="13">
        <f>H8-ABS(I8)</f>
        <v>1840951400</v>
      </c>
    </row>
    <row r="9" spans="2:10" ht="14.25">
      <c r="B9" s="15"/>
      <c r="C9" s="15"/>
      <c r="D9" s="16" t="s">
        <v>14</v>
      </c>
      <c r="E9" s="17">
        <v>15182280</v>
      </c>
      <c r="F9" s="17">
        <v>0</v>
      </c>
      <c r="G9" s="17">
        <v>0</v>
      </c>
      <c r="H9" s="17">
        <f t="shared" ref="H9:H62" si="0">E9+F9+G9</f>
        <v>15182280</v>
      </c>
      <c r="I9" s="18">
        <v>0</v>
      </c>
      <c r="J9" s="17">
        <f t="shared" ref="J9:J62" si="1">H9-ABS(I9)</f>
        <v>15182280</v>
      </c>
    </row>
    <row r="10" spans="2:10" ht="14.25">
      <c r="B10" s="15"/>
      <c r="C10" s="15"/>
      <c r="D10" s="16" t="s">
        <v>15</v>
      </c>
      <c r="E10" s="17">
        <v>21281400</v>
      </c>
      <c r="F10" s="17">
        <v>0</v>
      </c>
      <c r="G10" s="17">
        <v>0</v>
      </c>
      <c r="H10" s="17">
        <f t="shared" si="0"/>
        <v>21281400</v>
      </c>
      <c r="I10" s="18">
        <v>0</v>
      </c>
      <c r="J10" s="17">
        <f t="shared" si="1"/>
        <v>21281400</v>
      </c>
    </row>
    <row r="11" spans="2:10" ht="14.25">
      <c r="B11" s="15"/>
      <c r="C11" s="15"/>
      <c r="D11" s="16" t="s">
        <v>16</v>
      </c>
      <c r="E11" s="17">
        <v>0</v>
      </c>
      <c r="F11" s="17">
        <v>59913967</v>
      </c>
      <c r="G11" s="17">
        <v>0</v>
      </c>
      <c r="H11" s="17">
        <f t="shared" si="0"/>
        <v>59913967</v>
      </c>
      <c r="I11" s="18">
        <v>0</v>
      </c>
      <c r="J11" s="17">
        <f t="shared" si="1"/>
        <v>59913967</v>
      </c>
    </row>
    <row r="12" spans="2:10" ht="14.25">
      <c r="B12" s="15"/>
      <c r="C12" s="15"/>
      <c r="D12" s="16" t="s">
        <v>17</v>
      </c>
      <c r="E12" s="17">
        <v>0</v>
      </c>
      <c r="F12" s="17">
        <v>0</v>
      </c>
      <c r="G12" s="17">
        <v>0</v>
      </c>
      <c r="H12" s="17">
        <f t="shared" si="0"/>
        <v>0</v>
      </c>
      <c r="I12" s="18">
        <v>0</v>
      </c>
      <c r="J12" s="17">
        <f t="shared" si="1"/>
        <v>0</v>
      </c>
    </row>
    <row r="13" spans="2:10" ht="14.25">
      <c r="B13" s="15"/>
      <c r="C13" s="15"/>
      <c r="D13" s="16" t="s">
        <v>18</v>
      </c>
      <c r="E13" s="17">
        <v>240000</v>
      </c>
      <c r="F13" s="17">
        <v>0</v>
      </c>
      <c r="G13" s="17">
        <v>0</v>
      </c>
      <c r="H13" s="17">
        <f t="shared" si="0"/>
        <v>240000</v>
      </c>
      <c r="I13" s="18">
        <v>0</v>
      </c>
      <c r="J13" s="17">
        <f t="shared" si="1"/>
        <v>240000</v>
      </c>
    </row>
    <row r="14" spans="2:10" ht="14.25">
      <c r="B14" s="15"/>
      <c r="C14" s="15"/>
      <c r="D14" s="16" t="s">
        <v>19</v>
      </c>
      <c r="E14" s="17">
        <v>6412</v>
      </c>
      <c r="F14" s="17">
        <v>149</v>
      </c>
      <c r="G14" s="17">
        <v>0</v>
      </c>
      <c r="H14" s="17">
        <f t="shared" si="0"/>
        <v>6561</v>
      </c>
      <c r="I14" s="18">
        <v>0</v>
      </c>
      <c r="J14" s="17">
        <f t="shared" si="1"/>
        <v>6561</v>
      </c>
    </row>
    <row r="15" spans="2:10" ht="14.25">
      <c r="B15" s="15"/>
      <c r="C15" s="15"/>
      <c r="D15" s="16" t="s">
        <v>20</v>
      </c>
      <c r="E15" s="17">
        <v>26476237</v>
      </c>
      <c r="F15" s="17">
        <v>3960788</v>
      </c>
      <c r="G15" s="17">
        <v>0</v>
      </c>
      <c r="H15" s="17">
        <f t="shared" si="0"/>
        <v>30437025</v>
      </c>
      <c r="I15" s="18">
        <v>0</v>
      </c>
      <c r="J15" s="17">
        <f t="shared" si="1"/>
        <v>30437025</v>
      </c>
    </row>
    <row r="16" spans="2:10" ht="14.25">
      <c r="B16" s="15"/>
      <c r="C16" s="15"/>
      <c r="D16" s="16" t="s">
        <v>21</v>
      </c>
      <c r="E16" s="17">
        <v>0</v>
      </c>
      <c r="F16" s="17">
        <v>0</v>
      </c>
      <c r="G16" s="17">
        <v>0</v>
      </c>
      <c r="H16" s="17">
        <f t="shared" si="0"/>
        <v>0</v>
      </c>
      <c r="I16" s="19">
        <v>0</v>
      </c>
      <c r="J16" s="17">
        <f t="shared" si="1"/>
        <v>0</v>
      </c>
    </row>
    <row r="17" spans="2:10" ht="14.25">
      <c r="B17" s="15"/>
      <c r="C17" s="20"/>
      <c r="D17" s="21" t="s">
        <v>22</v>
      </c>
      <c r="E17" s="22">
        <f>+E8+E9+E10+E11+E12+E13+E14+E15+E16</f>
        <v>1904137729</v>
      </c>
      <c r="F17" s="22">
        <f>+F8+F9+F10+F11+F12+F13+F14+F15+F16</f>
        <v>63874904</v>
      </c>
      <c r="G17" s="22">
        <f>+G8+G9+G10+G11+G12+G13+G14+G15+G16</f>
        <v>0</v>
      </c>
      <c r="H17" s="22">
        <f t="shared" si="0"/>
        <v>1968012633</v>
      </c>
      <c r="I17" s="23">
        <f>+I8+I9+I10+I11+I12+I13+I14+I15+I16</f>
        <v>0</v>
      </c>
      <c r="J17" s="22">
        <f t="shared" si="1"/>
        <v>1968012633</v>
      </c>
    </row>
    <row r="18" spans="2:10" ht="14.25">
      <c r="B18" s="15"/>
      <c r="C18" s="11" t="s">
        <v>23</v>
      </c>
      <c r="D18" s="16" t="s">
        <v>24</v>
      </c>
      <c r="E18" s="17">
        <v>1350036168</v>
      </c>
      <c r="F18" s="17">
        <v>49588413</v>
      </c>
      <c r="G18" s="17">
        <v>0</v>
      </c>
      <c r="H18" s="17">
        <f t="shared" si="0"/>
        <v>1399624581</v>
      </c>
      <c r="I18" s="14">
        <v>0</v>
      </c>
      <c r="J18" s="17">
        <f t="shared" si="1"/>
        <v>1399624581</v>
      </c>
    </row>
    <row r="19" spans="2:10" ht="14.25">
      <c r="B19" s="15"/>
      <c r="C19" s="15"/>
      <c r="D19" s="16" t="s">
        <v>25</v>
      </c>
      <c r="E19" s="17">
        <v>287110164</v>
      </c>
      <c r="F19" s="17">
        <v>23697059</v>
      </c>
      <c r="G19" s="17">
        <v>0</v>
      </c>
      <c r="H19" s="17">
        <f t="shared" si="0"/>
        <v>310807223</v>
      </c>
      <c r="I19" s="18">
        <v>0</v>
      </c>
      <c r="J19" s="17">
        <f t="shared" si="1"/>
        <v>310807223</v>
      </c>
    </row>
    <row r="20" spans="2:10" ht="14.25">
      <c r="B20" s="15"/>
      <c r="C20" s="15"/>
      <c r="D20" s="16" t="s">
        <v>26</v>
      </c>
      <c r="E20" s="17">
        <v>80724412</v>
      </c>
      <c r="F20" s="17">
        <v>2869644</v>
      </c>
      <c r="G20" s="17">
        <v>0</v>
      </c>
      <c r="H20" s="17">
        <f t="shared" si="0"/>
        <v>83594056</v>
      </c>
      <c r="I20" s="18">
        <v>0</v>
      </c>
      <c r="J20" s="17">
        <f t="shared" si="1"/>
        <v>83594056</v>
      </c>
    </row>
    <row r="21" spans="2:10" ht="14.25">
      <c r="B21" s="15"/>
      <c r="C21" s="15"/>
      <c r="D21" s="16" t="s">
        <v>27</v>
      </c>
      <c r="E21" s="17">
        <v>1586246</v>
      </c>
      <c r="F21" s="17">
        <v>0</v>
      </c>
      <c r="G21" s="17">
        <v>0</v>
      </c>
      <c r="H21" s="17">
        <f t="shared" si="0"/>
        <v>1586246</v>
      </c>
      <c r="I21" s="18">
        <v>0</v>
      </c>
      <c r="J21" s="17">
        <f t="shared" si="1"/>
        <v>1586246</v>
      </c>
    </row>
    <row r="22" spans="2:10" ht="14.25">
      <c r="B22" s="15"/>
      <c r="C22" s="15"/>
      <c r="D22" s="16" t="s">
        <v>28</v>
      </c>
      <c r="E22" s="17">
        <v>5477802</v>
      </c>
      <c r="F22" s="17">
        <v>963018</v>
      </c>
      <c r="G22" s="17">
        <v>0</v>
      </c>
      <c r="H22" s="17">
        <f t="shared" si="0"/>
        <v>6440820</v>
      </c>
      <c r="I22" s="18">
        <v>0</v>
      </c>
      <c r="J22" s="17">
        <f t="shared" si="1"/>
        <v>6440820</v>
      </c>
    </row>
    <row r="23" spans="2:10" ht="14.25">
      <c r="B23" s="15"/>
      <c r="C23" s="15"/>
      <c r="D23" s="16" t="s">
        <v>29</v>
      </c>
      <c r="E23" s="17">
        <v>17072660</v>
      </c>
      <c r="F23" s="17">
        <v>6473834</v>
      </c>
      <c r="G23" s="17">
        <v>0</v>
      </c>
      <c r="H23" s="17">
        <f t="shared" si="0"/>
        <v>23546494</v>
      </c>
      <c r="I23" s="18">
        <v>0</v>
      </c>
      <c r="J23" s="17">
        <f t="shared" si="1"/>
        <v>23546494</v>
      </c>
    </row>
    <row r="24" spans="2:10" ht="14.25">
      <c r="B24" s="15"/>
      <c r="C24" s="15"/>
      <c r="D24" s="16" t="s">
        <v>30</v>
      </c>
      <c r="E24" s="17">
        <v>704354</v>
      </c>
      <c r="F24" s="17">
        <v>0</v>
      </c>
      <c r="G24" s="17">
        <v>0</v>
      </c>
      <c r="H24" s="17">
        <f t="shared" si="0"/>
        <v>704354</v>
      </c>
      <c r="I24" s="19">
        <v>0</v>
      </c>
      <c r="J24" s="17">
        <f t="shared" si="1"/>
        <v>704354</v>
      </c>
    </row>
    <row r="25" spans="2:10" ht="14.25">
      <c r="B25" s="15"/>
      <c r="C25" s="20"/>
      <c r="D25" s="21" t="s">
        <v>31</v>
      </c>
      <c r="E25" s="22">
        <f>+E18+E19+E20+E21+E22+E23+E24</f>
        <v>1742711806</v>
      </c>
      <c r="F25" s="22">
        <f>+F18+F19+F20+F21+F22+F23+F24</f>
        <v>83591968</v>
      </c>
      <c r="G25" s="22">
        <f>+G18+G19+G20+G21+G22+G23+G24</f>
        <v>0</v>
      </c>
      <c r="H25" s="22">
        <f t="shared" si="0"/>
        <v>1826303774</v>
      </c>
      <c r="I25" s="23">
        <f>+I18+I19+I20+I21+I22+I23+I24</f>
        <v>0</v>
      </c>
      <c r="J25" s="22">
        <f t="shared" si="1"/>
        <v>1826303774</v>
      </c>
    </row>
    <row r="26" spans="2:10" ht="14.25">
      <c r="B26" s="20"/>
      <c r="C26" s="24" t="s">
        <v>32</v>
      </c>
      <c r="D26" s="25"/>
      <c r="E26" s="26">
        <f xml:space="preserve"> +E17 - E25</f>
        <v>161425923</v>
      </c>
      <c r="F26" s="26">
        <f xml:space="preserve"> +F17 - F25</f>
        <v>-19717064</v>
      </c>
      <c r="G26" s="26">
        <f xml:space="preserve"> +G17 - G25</f>
        <v>0</v>
      </c>
      <c r="H26" s="26">
        <f t="shared" si="0"/>
        <v>141708859</v>
      </c>
      <c r="I26" s="23">
        <f xml:space="preserve"> +I17 - I25</f>
        <v>0</v>
      </c>
      <c r="J26" s="26">
        <f t="shared" si="1"/>
        <v>141708859</v>
      </c>
    </row>
    <row r="27" spans="2:10" ht="14.25">
      <c r="B27" s="11" t="s">
        <v>33</v>
      </c>
      <c r="C27" s="11" t="s">
        <v>12</v>
      </c>
      <c r="D27" s="16" t="s">
        <v>34</v>
      </c>
      <c r="E27" s="17">
        <v>0</v>
      </c>
      <c r="F27" s="17">
        <v>0</v>
      </c>
      <c r="G27" s="17">
        <v>0</v>
      </c>
      <c r="H27" s="17">
        <f t="shared" si="0"/>
        <v>0</v>
      </c>
      <c r="I27" s="14">
        <v>0</v>
      </c>
      <c r="J27" s="17">
        <f t="shared" si="1"/>
        <v>0</v>
      </c>
    </row>
    <row r="28" spans="2:10" ht="14.25">
      <c r="B28" s="15"/>
      <c r="C28" s="15"/>
      <c r="D28" s="16" t="s">
        <v>35</v>
      </c>
      <c r="E28" s="17">
        <v>0</v>
      </c>
      <c r="F28" s="17">
        <v>0</v>
      </c>
      <c r="G28" s="17">
        <v>0</v>
      </c>
      <c r="H28" s="17">
        <f t="shared" si="0"/>
        <v>0</v>
      </c>
      <c r="I28" s="18">
        <v>0</v>
      </c>
      <c r="J28" s="17">
        <f t="shared" si="1"/>
        <v>0</v>
      </c>
    </row>
    <row r="29" spans="2:10" ht="14.25">
      <c r="B29" s="15"/>
      <c r="C29" s="15"/>
      <c r="D29" s="16" t="s">
        <v>36</v>
      </c>
      <c r="E29" s="17">
        <v>0</v>
      </c>
      <c r="F29" s="17">
        <v>0</v>
      </c>
      <c r="G29" s="17">
        <v>0</v>
      </c>
      <c r="H29" s="17">
        <f t="shared" si="0"/>
        <v>0</v>
      </c>
      <c r="I29" s="18">
        <v>0</v>
      </c>
      <c r="J29" s="17">
        <f t="shared" si="1"/>
        <v>0</v>
      </c>
    </row>
    <row r="30" spans="2:10" ht="14.25">
      <c r="B30" s="15"/>
      <c r="C30" s="15"/>
      <c r="D30" s="16" t="s">
        <v>37</v>
      </c>
      <c r="E30" s="17">
        <v>0</v>
      </c>
      <c r="F30" s="17">
        <v>0</v>
      </c>
      <c r="G30" s="17">
        <v>0</v>
      </c>
      <c r="H30" s="17">
        <f t="shared" si="0"/>
        <v>0</v>
      </c>
      <c r="I30" s="18">
        <v>0</v>
      </c>
      <c r="J30" s="17">
        <f t="shared" si="1"/>
        <v>0</v>
      </c>
    </row>
    <row r="31" spans="2:10" ht="14.25">
      <c r="B31" s="15"/>
      <c r="C31" s="15"/>
      <c r="D31" s="16" t="s">
        <v>38</v>
      </c>
      <c r="E31" s="17">
        <v>0</v>
      </c>
      <c r="F31" s="17">
        <v>0</v>
      </c>
      <c r="G31" s="17">
        <v>0</v>
      </c>
      <c r="H31" s="17">
        <f t="shared" si="0"/>
        <v>0</v>
      </c>
      <c r="I31" s="19">
        <v>0</v>
      </c>
      <c r="J31" s="17">
        <f t="shared" si="1"/>
        <v>0</v>
      </c>
    </row>
    <row r="32" spans="2:10" ht="14.25">
      <c r="B32" s="15"/>
      <c r="C32" s="20"/>
      <c r="D32" s="21" t="s">
        <v>39</v>
      </c>
      <c r="E32" s="22">
        <f>+E27+E28+E29+E30+E31</f>
        <v>0</v>
      </c>
      <c r="F32" s="22">
        <f>+F27+F28+F29+F30+F31</f>
        <v>0</v>
      </c>
      <c r="G32" s="22">
        <f>+G27+G28+G29+G30+G31</f>
        <v>0</v>
      </c>
      <c r="H32" s="22">
        <f t="shared" si="0"/>
        <v>0</v>
      </c>
      <c r="I32" s="23">
        <f>+I27+I28+I29+I30+I31</f>
        <v>0</v>
      </c>
      <c r="J32" s="22">
        <f t="shared" si="1"/>
        <v>0</v>
      </c>
    </row>
    <row r="33" spans="2:10" ht="14.25">
      <c r="B33" s="15"/>
      <c r="C33" s="11" t="s">
        <v>23</v>
      </c>
      <c r="D33" s="16" t="s">
        <v>40</v>
      </c>
      <c r="E33" s="17">
        <v>44504000</v>
      </c>
      <c r="F33" s="17">
        <v>11496000</v>
      </c>
      <c r="G33" s="17">
        <v>0</v>
      </c>
      <c r="H33" s="17">
        <f t="shared" si="0"/>
        <v>56000000</v>
      </c>
      <c r="I33" s="14">
        <v>0</v>
      </c>
      <c r="J33" s="17">
        <f t="shared" si="1"/>
        <v>56000000</v>
      </c>
    </row>
    <row r="34" spans="2:10" ht="14.25">
      <c r="B34" s="15"/>
      <c r="C34" s="15"/>
      <c r="D34" s="16" t="s">
        <v>41</v>
      </c>
      <c r="E34" s="17">
        <v>4901104</v>
      </c>
      <c r="F34" s="17">
        <v>0</v>
      </c>
      <c r="G34" s="17">
        <v>0</v>
      </c>
      <c r="H34" s="17">
        <f t="shared" si="0"/>
        <v>4901104</v>
      </c>
      <c r="I34" s="18">
        <v>0</v>
      </c>
      <c r="J34" s="17">
        <f t="shared" si="1"/>
        <v>4901104</v>
      </c>
    </row>
    <row r="35" spans="2:10" ht="14.25">
      <c r="B35" s="15"/>
      <c r="C35" s="15"/>
      <c r="D35" s="16" t="s">
        <v>42</v>
      </c>
      <c r="E35" s="17">
        <v>0</v>
      </c>
      <c r="F35" s="17">
        <v>0</v>
      </c>
      <c r="G35" s="17">
        <v>0</v>
      </c>
      <c r="H35" s="17">
        <f t="shared" si="0"/>
        <v>0</v>
      </c>
      <c r="I35" s="18">
        <v>0</v>
      </c>
      <c r="J35" s="17">
        <f t="shared" si="1"/>
        <v>0</v>
      </c>
    </row>
    <row r="36" spans="2:10" ht="14.25">
      <c r="B36" s="15"/>
      <c r="C36" s="15"/>
      <c r="D36" s="16" t="s">
        <v>43</v>
      </c>
      <c r="E36" s="17">
        <v>5577759</v>
      </c>
      <c r="F36" s="17">
        <v>65220</v>
      </c>
      <c r="G36" s="17">
        <v>0</v>
      </c>
      <c r="H36" s="17">
        <f t="shared" si="0"/>
        <v>5642979</v>
      </c>
      <c r="I36" s="18">
        <v>0</v>
      </c>
      <c r="J36" s="17">
        <f t="shared" si="1"/>
        <v>5642979</v>
      </c>
    </row>
    <row r="37" spans="2:10" ht="14.25">
      <c r="B37" s="15"/>
      <c r="C37" s="15"/>
      <c r="D37" s="16" t="s">
        <v>44</v>
      </c>
      <c r="E37" s="17">
        <v>13987285</v>
      </c>
      <c r="F37" s="17">
        <v>51996</v>
      </c>
      <c r="G37" s="17">
        <v>0</v>
      </c>
      <c r="H37" s="17">
        <f t="shared" si="0"/>
        <v>14039281</v>
      </c>
      <c r="I37" s="19">
        <v>0</v>
      </c>
      <c r="J37" s="17">
        <f t="shared" si="1"/>
        <v>14039281</v>
      </c>
    </row>
    <row r="38" spans="2:10" ht="14.25">
      <c r="B38" s="15"/>
      <c r="C38" s="20"/>
      <c r="D38" s="21" t="s">
        <v>45</v>
      </c>
      <c r="E38" s="22">
        <f>+E33+E34+E35+E36+E37</f>
        <v>68970148</v>
      </c>
      <c r="F38" s="22">
        <f>+F33+F34+F35+F36+F37</f>
        <v>11613216</v>
      </c>
      <c r="G38" s="22">
        <f>+G33+G34+G35+G36+G37</f>
        <v>0</v>
      </c>
      <c r="H38" s="22">
        <f t="shared" si="0"/>
        <v>80583364</v>
      </c>
      <c r="I38" s="23">
        <f>+I33+I34+I35+I36+I37</f>
        <v>0</v>
      </c>
      <c r="J38" s="22">
        <f t="shared" si="1"/>
        <v>80583364</v>
      </c>
    </row>
    <row r="39" spans="2:10" ht="14.25">
      <c r="B39" s="20"/>
      <c r="C39" s="27" t="s">
        <v>46</v>
      </c>
      <c r="D39" s="25"/>
      <c r="E39" s="26">
        <f xml:space="preserve"> +E32 - E38</f>
        <v>-68970148</v>
      </c>
      <c r="F39" s="26">
        <f xml:space="preserve"> +F32 - F38</f>
        <v>-11613216</v>
      </c>
      <c r="G39" s="26">
        <f xml:space="preserve"> +G32 - G38</f>
        <v>0</v>
      </c>
      <c r="H39" s="26">
        <f t="shared" si="0"/>
        <v>-80583364</v>
      </c>
      <c r="I39" s="23">
        <f xml:space="preserve"> +I32 - I38</f>
        <v>0</v>
      </c>
      <c r="J39" s="26">
        <f t="shared" si="1"/>
        <v>-80583364</v>
      </c>
    </row>
    <row r="40" spans="2:10" ht="14.25">
      <c r="B40" s="11" t="s">
        <v>47</v>
      </c>
      <c r="C40" s="11" t="s">
        <v>12</v>
      </c>
      <c r="D40" s="16" t="s">
        <v>48</v>
      </c>
      <c r="E40" s="17">
        <v>0</v>
      </c>
      <c r="F40" s="17">
        <v>0</v>
      </c>
      <c r="G40" s="17">
        <v>0</v>
      </c>
      <c r="H40" s="17">
        <f t="shared" si="0"/>
        <v>0</v>
      </c>
      <c r="I40" s="14">
        <v>0</v>
      </c>
      <c r="J40" s="17">
        <f t="shared" si="1"/>
        <v>0</v>
      </c>
    </row>
    <row r="41" spans="2:10" ht="14.25">
      <c r="B41" s="15"/>
      <c r="C41" s="15"/>
      <c r="D41" s="16" t="s">
        <v>49</v>
      </c>
      <c r="E41" s="17">
        <v>0</v>
      </c>
      <c r="F41" s="17">
        <v>0</v>
      </c>
      <c r="G41" s="17">
        <v>0</v>
      </c>
      <c r="H41" s="17">
        <f t="shared" si="0"/>
        <v>0</v>
      </c>
      <c r="I41" s="18">
        <v>0</v>
      </c>
      <c r="J41" s="17">
        <f t="shared" si="1"/>
        <v>0</v>
      </c>
    </row>
    <row r="42" spans="2:10" ht="14.25">
      <c r="B42" s="15"/>
      <c r="C42" s="15"/>
      <c r="D42" s="16" t="s">
        <v>50</v>
      </c>
      <c r="E42" s="17">
        <v>0</v>
      </c>
      <c r="F42" s="17">
        <v>0</v>
      </c>
      <c r="G42" s="17">
        <v>0</v>
      </c>
      <c r="H42" s="17">
        <f t="shared" si="0"/>
        <v>0</v>
      </c>
      <c r="I42" s="18">
        <v>0</v>
      </c>
      <c r="J42" s="17">
        <f t="shared" si="1"/>
        <v>0</v>
      </c>
    </row>
    <row r="43" spans="2:10" ht="14.25">
      <c r="B43" s="15"/>
      <c r="C43" s="15"/>
      <c r="D43" s="16" t="s">
        <v>51</v>
      </c>
      <c r="E43" s="17">
        <v>0</v>
      </c>
      <c r="F43" s="17">
        <v>0</v>
      </c>
      <c r="G43" s="17">
        <v>0</v>
      </c>
      <c r="H43" s="17">
        <f t="shared" si="0"/>
        <v>0</v>
      </c>
      <c r="I43" s="18">
        <v>0</v>
      </c>
      <c r="J43" s="17">
        <f t="shared" si="1"/>
        <v>0</v>
      </c>
    </row>
    <row r="44" spans="2:10" ht="14.25">
      <c r="B44" s="15"/>
      <c r="C44" s="15"/>
      <c r="D44" s="16" t="s">
        <v>52</v>
      </c>
      <c r="E44" s="17">
        <v>15642048</v>
      </c>
      <c r="F44" s="17">
        <v>0</v>
      </c>
      <c r="G44" s="17">
        <v>0</v>
      </c>
      <c r="H44" s="17">
        <f t="shared" si="0"/>
        <v>15642048</v>
      </c>
      <c r="I44" s="18">
        <v>0</v>
      </c>
      <c r="J44" s="17">
        <f t="shared" si="1"/>
        <v>15642048</v>
      </c>
    </row>
    <row r="45" spans="2:10" ht="14.25">
      <c r="B45" s="15"/>
      <c r="C45" s="15"/>
      <c r="D45" s="16" t="s">
        <v>53</v>
      </c>
      <c r="E45" s="17">
        <v>0</v>
      </c>
      <c r="F45" s="17">
        <v>0</v>
      </c>
      <c r="G45" s="17">
        <v>0</v>
      </c>
      <c r="H45" s="17">
        <f t="shared" si="0"/>
        <v>0</v>
      </c>
      <c r="I45" s="18">
        <v>0</v>
      </c>
      <c r="J45" s="17">
        <f t="shared" si="1"/>
        <v>0</v>
      </c>
    </row>
    <row r="46" spans="2:10" ht="14.25">
      <c r="B46" s="15"/>
      <c r="C46" s="15"/>
      <c r="D46" s="16" t="s">
        <v>54</v>
      </c>
      <c r="E46" s="17">
        <v>0</v>
      </c>
      <c r="F46" s="17">
        <v>0</v>
      </c>
      <c r="G46" s="17">
        <v>0</v>
      </c>
      <c r="H46" s="17">
        <f t="shared" si="0"/>
        <v>0</v>
      </c>
      <c r="I46" s="18">
        <v>0</v>
      </c>
      <c r="J46" s="17">
        <f t="shared" si="1"/>
        <v>0</v>
      </c>
    </row>
    <row r="47" spans="2:10" ht="14.25">
      <c r="B47" s="15"/>
      <c r="C47" s="15"/>
      <c r="D47" s="16" t="s">
        <v>55</v>
      </c>
      <c r="E47" s="17">
        <v>0</v>
      </c>
      <c r="F47" s="17">
        <v>33000000</v>
      </c>
      <c r="G47" s="17">
        <v>0</v>
      </c>
      <c r="H47" s="17">
        <f t="shared" si="0"/>
        <v>33000000</v>
      </c>
      <c r="I47" s="18">
        <v>33000000</v>
      </c>
      <c r="J47" s="17">
        <f t="shared" si="1"/>
        <v>0</v>
      </c>
    </row>
    <row r="48" spans="2:10" ht="14.25">
      <c r="B48" s="15"/>
      <c r="C48" s="15"/>
      <c r="D48" s="16" t="s">
        <v>56</v>
      </c>
      <c r="E48" s="17">
        <v>0</v>
      </c>
      <c r="F48" s="17">
        <v>0</v>
      </c>
      <c r="G48" s="17">
        <v>0</v>
      </c>
      <c r="H48" s="17">
        <f t="shared" si="0"/>
        <v>0</v>
      </c>
      <c r="I48" s="19">
        <v>0</v>
      </c>
      <c r="J48" s="17">
        <f t="shared" si="1"/>
        <v>0</v>
      </c>
    </row>
    <row r="49" spans="2:10" ht="14.25">
      <c r="B49" s="15"/>
      <c r="C49" s="20"/>
      <c r="D49" s="21" t="s">
        <v>57</v>
      </c>
      <c r="E49" s="22">
        <f>+E40+E41+E42+E43+E44+E45+E46+E47+E48</f>
        <v>15642048</v>
      </c>
      <c r="F49" s="22">
        <f>+F40+F41+F42+F43+F44+F45+F46+F47+F48</f>
        <v>33000000</v>
      </c>
      <c r="G49" s="22">
        <f>+G40+G41+G42+G43+G44+G45+G46+G47+G48</f>
        <v>0</v>
      </c>
      <c r="H49" s="22">
        <f t="shared" si="0"/>
        <v>48642048</v>
      </c>
      <c r="I49" s="23">
        <f>+I40+I41+I42+I43+I44+I45+I46+I47+I48</f>
        <v>33000000</v>
      </c>
      <c r="J49" s="22">
        <f t="shared" si="1"/>
        <v>15642048</v>
      </c>
    </row>
    <row r="50" spans="2:10" ht="14.25">
      <c r="B50" s="15"/>
      <c r="C50" s="11" t="s">
        <v>23</v>
      </c>
      <c r="D50" s="16" t="s">
        <v>58</v>
      </c>
      <c r="E50" s="17">
        <v>0</v>
      </c>
      <c r="F50" s="17">
        <v>0</v>
      </c>
      <c r="G50" s="17">
        <v>0</v>
      </c>
      <c r="H50" s="17">
        <f t="shared" si="0"/>
        <v>0</v>
      </c>
      <c r="I50" s="14">
        <v>0</v>
      </c>
      <c r="J50" s="17">
        <f t="shared" si="1"/>
        <v>0</v>
      </c>
    </row>
    <row r="51" spans="2:10" ht="14.25">
      <c r="B51" s="15"/>
      <c r="C51" s="15"/>
      <c r="D51" s="16" t="s">
        <v>59</v>
      </c>
      <c r="E51" s="17">
        <v>0</v>
      </c>
      <c r="F51" s="17">
        <v>0</v>
      </c>
      <c r="G51" s="17">
        <v>0</v>
      </c>
      <c r="H51" s="17">
        <f t="shared" si="0"/>
        <v>0</v>
      </c>
      <c r="I51" s="18">
        <v>0</v>
      </c>
      <c r="J51" s="17">
        <f t="shared" si="1"/>
        <v>0</v>
      </c>
    </row>
    <row r="52" spans="2:10" ht="14.25">
      <c r="B52" s="15"/>
      <c r="C52" s="15"/>
      <c r="D52" s="16" t="s">
        <v>60</v>
      </c>
      <c r="E52" s="17">
        <v>0</v>
      </c>
      <c r="F52" s="17">
        <v>0</v>
      </c>
      <c r="G52" s="17">
        <v>0</v>
      </c>
      <c r="H52" s="17">
        <f t="shared" si="0"/>
        <v>0</v>
      </c>
      <c r="I52" s="18">
        <v>0</v>
      </c>
      <c r="J52" s="17">
        <f t="shared" si="1"/>
        <v>0</v>
      </c>
    </row>
    <row r="53" spans="2:10" ht="14.25">
      <c r="B53" s="15"/>
      <c r="C53" s="15"/>
      <c r="D53" s="16" t="s">
        <v>61</v>
      </c>
      <c r="E53" s="17">
        <v>73377160</v>
      </c>
      <c r="F53" s="17">
        <v>384840</v>
      </c>
      <c r="G53" s="17">
        <v>0</v>
      </c>
      <c r="H53" s="17">
        <f t="shared" si="0"/>
        <v>73762000</v>
      </c>
      <c r="I53" s="18">
        <v>0</v>
      </c>
      <c r="J53" s="17">
        <f t="shared" si="1"/>
        <v>73762000</v>
      </c>
    </row>
    <row r="54" spans="2:10" ht="14.25">
      <c r="B54" s="15"/>
      <c r="C54" s="15"/>
      <c r="D54" s="16" t="s">
        <v>62</v>
      </c>
      <c r="E54" s="17">
        <v>0</v>
      </c>
      <c r="F54" s="17">
        <v>0</v>
      </c>
      <c r="G54" s="17">
        <v>0</v>
      </c>
      <c r="H54" s="17">
        <f t="shared" si="0"/>
        <v>0</v>
      </c>
      <c r="I54" s="18">
        <v>0</v>
      </c>
      <c r="J54" s="17">
        <f t="shared" si="1"/>
        <v>0</v>
      </c>
    </row>
    <row r="55" spans="2:10" ht="14.25">
      <c r="B55" s="15"/>
      <c r="C55" s="15"/>
      <c r="D55" s="16" t="s">
        <v>63</v>
      </c>
      <c r="E55" s="17">
        <v>0</v>
      </c>
      <c r="F55" s="17">
        <v>0</v>
      </c>
      <c r="G55" s="17">
        <v>0</v>
      </c>
      <c r="H55" s="17">
        <f t="shared" si="0"/>
        <v>0</v>
      </c>
      <c r="I55" s="18">
        <v>0</v>
      </c>
      <c r="J55" s="17">
        <f t="shared" si="1"/>
        <v>0</v>
      </c>
    </row>
    <row r="56" spans="2:10" ht="14.25">
      <c r="B56" s="15"/>
      <c r="C56" s="15"/>
      <c r="D56" s="28" t="s">
        <v>64</v>
      </c>
      <c r="E56" s="29">
        <v>33000000</v>
      </c>
      <c r="F56" s="29">
        <v>0</v>
      </c>
      <c r="G56" s="29">
        <v>0</v>
      </c>
      <c r="H56" s="29">
        <f t="shared" si="0"/>
        <v>33000000</v>
      </c>
      <c r="I56" s="18">
        <v>33000000</v>
      </c>
      <c r="J56" s="29">
        <f t="shared" si="1"/>
        <v>0</v>
      </c>
    </row>
    <row r="57" spans="2:10" ht="14.25">
      <c r="B57" s="15"/>
      <c r="C57" s="15"/>
      <c r="D57" s="28" t="s">
        <v>65</v>
      </c>
      <c r="E57" s="29">
        <v>0</v>
      </c>
      <c r="F57" s="29">
        <v>0</v>
      </c>
      <c r="G57" s="29">
        <v>0</v>
      </c>
      <c r="H57" s="29">
        <f t="shared" si="0"/>
        <v>0</v>
      </c>
      <c r="I57" s="19">
        <v>0</v>
      </c>
      <c r="J57" s="29">
        <f t="shared" si="1"/>
        <v>0</v>
      </c>
    </row>
    <row r="58" spans="2:10" ht="14.25">
      <c r="B58" s="15"/>
      <c r="C58" s="20"/>
      <c r="D58" s="30" t="s">
        <v>66</v>
      </c>
      <c r="E58" s="31">
        <f>+E50+E51+E52+E53+E54+E55+E56+E57</f>
        <v>106377160</v>
      </c>
      <c r="F58" s="31">
        <f>+F50+F51+F52+F53+F54+F55+F56+F57</f>
        <v>384840</v>
      </c>
      <c r="G58" s="31">
        <f>+G50+G51+G52+G53+G54+G55+G56+G57</f>
        <v>0</v>
      </c>
      <c r="H58" s="31">
        <f t="shared" si="0"/>
        <v>106762000</v>
      </c>
      <c r="I58" s="23">
        <f>+I50+I51+I52+I53+I54+I55+I56+I57</f>
        <v>33000000</v>
      </c>
      <c r="J58" s="31">
        <f t="shared" si="1"/>
        <v>73762000</v>
      </c>
    </row>
    <row r="59" spans="2:10" ht="14.25">
      <c r="B59" s="20"/>
      <c r="C59" s="27" t="s">
        <v>67</v>
      </c>
      <c r="D59" s="25"/>
      <c r="E59" s="26">
        <f xml:space="preserve"> +E49 - E58</f>
        <v>-90735112</v>
      </c>
      <c r="F59" s="26">
        <f xml:space="preserve"> +F49 - F58</f>
        <v>32615160</v>
      </c>
      <c r="G59" s="26">
        <f xml:space="preserve"> +G49 - G58</f>
        <v>0</v>
      </c>
      <c r="H59" s="26">
        <f t="shared" si="0"/>
        <v>-58119952</v>
      </c>
      <c r="I59" s="23">
        <f xml:space="preserve"> +I49 - I58</f>
        <v>0</v>
      </c>
      <c r="J59" s="26">
        <f t="shared" si="1"/>
        <v>-58119952</v>
      </c>
    </row>
    <row r="60" spans="2:10" ht="14.25">
      <c r="B60" s="27" t="s">
        <v>68</v>
      </c>
      <c r="C60" s="24"/>
      <c r="D60" s="25"/>
      <c r="E60" s="26">
        <f xml:space="preserve"> +E26 +E39 +E59</f>
        <v>1720663</v>
      </c>
      <c r="F60" s="26">
        <f xml:space="preserve"> +F26 +F39 +F59</f>
        <v>1284880</v>
      </c>
      <c r="G60" s="26">
        <f xml:space="preserve"> +G26 +G39 +G59</f>
        <v>0</v>
      </c>
      <c r="H60" s="26">
        <f t="shared" si="0"/>
        <v>3005543</v>
      </c>
      <c r="I60" s="23">
        <f xml:space="preserve"> +I26 +I39 +I59</f>
        <v>0</v>
      </c>
      <c r="J60" s="26">
        <f t="shared" si="1"/>
        <v>3005543</v>
      </c>
    </row>
    <row r="61" spans="2:10" ht="14.25">
      <c r="B61" s="27" t="s">
        <v>69</v>
      </c>
      <c r="C61" s="24"/>
      <c r="D61" s="25"/>
      <c r="E61" s="26">
        <v>502026217</v>
      </c>
      <c r="F61" s="26">
        <v>25632541</v>
      </c>
      <c r="G61" s="26">
        <v>0</v>
      </c>
      <c r="H61" s="26">
        <f t="shared" si="0"/>
        <v>527658758</v>
      </c>
      <c r="I61" s="23">
        <v>0</v>
      </c>
      <c r="J61" s="26">
        <f t="shared" si="1"/>
        <v>527658758</v>
      </c>
    </row>
    <row r="62" spans="2:10" ht="14.25">
      <c r="B62" s="27" t="s">
        <v>70</v>
      </c>
      <c r="C62" s="24"/>
      <c r="D62" s="25"/>
      <c r="E62" s="26">
        <f xml:space="preserve"> +E60 +E61</f>
        <v>503746880</v>
      </c>
      <c r="F62" s="26">
        <f xml:space="preserve"> +F60 +F61</f>
        <v>26917421</v>
      </c>
      <c r="G62" s="26">
        <f xml:space="preserve"> +G60 +G61</f>
        <v>0</v>
      </c>
      <c r="H62" s="26">
        <f t="shared" si="0"/>
        <v>530664301</v>
      </c>
      <c r="I62" s="23">
        <f xml:space="preserve"> +I60 +I61</f>
        <v>0</v>
      </c>
      <c r="J62" s="26">
        <f t="shared" si="1"/>
        <v>530664301</v>
      </c>
    </row>
  </sheetData>
  <mergeCells count="12">
    <mergeCell ref="B27:B39"/>
    <mergeCell ref="C27:C32"/>
    <mergeCell ref="C33:C38"/>
    <mergeCell ref="B40:B59"/>
    <mergeCell ref="C40:C49"/>
    <mergeCell ref="C50:C58"/>
    <mergeCell ref="B3:J3"/>
    <mergeCell ref="B5:J5"/>
    <mergeCell ref="B7:D7"/>
    <mergeCell ref="B8:B26"/>
    <mergeCell ref="C8:C17"/>
    <mergeCell ref="C18:C25"/>
  </mergeCells>
  <phoneticPr fontId="1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第一号第二様式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uchima</dc:creator>
  <cp:lastModifiedBy>uchima</cp:lastModifiedBy>
  <dcterms:created xsi:type="dcterms:W3CDTF">2019-06-24T05:06:04Z</dcterms:created>
  <dcterms:modified xsi:type="dcterms:W3CDTF">2019-06-24T05:06:05Z</dcterms:modified>
</cp:coreProperties>
</file>